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st Estimation (SA)\Downloads\"/>
    </mc:Choice>
  </mc:AlternateContent>
  <xr:revisionPtr revIDLastSave="0" documentId="13_ncr:1_{A0F5636E-4C3E-4BCA-AFC0-59138AF945F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Detailed Takeoff" sheetId="1" r:id="rId1"/>
  </sheets>
  <externalReferences>
    <externalReference r:id="rId2"/>
  </externalReferences>
  <definedNames>
    <definedName name="_xlnm.Print_Area" localSheetId="0">'Detailed Takeoff'!$B$2:$L$326</definedName>
    <definedName name="UnitList">[1]List!$B$2:$B$8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4" i="1" l="1"/>
  <c r="K308" i="1"/>
  <c r="K304" i="1"/>
  <c r="K298" i="1"/>
  <c r="K290" i="1"/>
  <c r="K286" i="1"/>
  <c r="K282" i="1"/>
  <c r="K276" i="1"/>
  <c r="K271" i="1"/>
  <c r="K267" i="1"/>
  <c r="K261" i="1"/>
  <c r="K257" i="1"/>
  <c r="K251" i="1"/>
  <c r="K245" i="1"/>
  <c r="K196" i="1"/>
  <c r="K193" i="1"/>
  <c r="K186" i="1"/>
  <c r="K182" i="1"/>
  <c r="K178" i="1"/>
  <c r="K177" i="1"/>
  <c r="K174" i="1"/>
  <c r="K173" i="1"/>
  <c r="K168" i="1"/>
  <c r="K167" i="1"/>
  <c r="K164" i="1"/>
  <c r="K163" i="1"/>
  <c r="K158" i="1"/>
  <c r="K157" i="1"/>
  <c r="K152" i="1"/>
  <c r="K151" i="1"/>
  <c r="K148" i="1"/>
  <c r="K145" i="1"/>
  <c r="K142" i="1"/>
  <c r="K139" i="1"/>
  <c r="K129" i="1"/>
  <c r="K127" i="1"/>
  <c r="K124" i="1"/>
  <c r="K123" i="1"/>
  <c r="K120" i="1"/>
  <c r="K119" i="1"/>
  <c r="K114" i="1"/>
  <c r="K113" i="1"/>
  <c r="K110" i="1"/>
  <c r="K107" i="1"/>
  <c r="K102" i="1"/>
  <c r="K101" i="1"/>
  <c r="K100" i="1"/>
  <c r="K95" i="1"/>
  <c r="B313" i="1"/>
  <c r="B312" i="1"/>
  <c r="B300" i="1"/>
  <c r="B299" i="1"/>
  <c r="B296" i="1"/>
  <c r="B295" i="1"/>
  <c r="B293" i="1"/>
  <c r="B292" i="1"/>
  <c r="B278" i="1"/>
  <c r="B277" i="1"/>
  <c r="B275" i="1"/>
  <c r="B265" i="1"/>
  <c r="B264" i="1"/>
  <c r="B256" i="1"/>
  <c r="B255" i="1"/>
  <c r="B250" i="1"/>
  <c r="B249" i="1"/>
  <c r="B244" i="1"/>
  <c r="B243" i="1"/>
  <c r="B240" i="1"/>
  <c r="B239" i="1"/>
  <c r="B237" i="1"/>
  <c r="B236" i="1"/>
  <c r="B234" i="1"/>
  <c r="B233" i="1"/>
  <c r="B231" i="1"/>
  <c r="B230" i="1"/>
  <c r="B229" i="1"/>
  <c r="B227" i="1"/>
  <c r="B217" i="1"/>
  <c r="B216" i="1"/>
  <c r="B208" i="1"/>
  <c r="B207" i="1"/>
  <c r="B202" i="1"/>
  <c r="B201" i="1"/>
  <c r="B195" i="1"/>
  <c r="B194" i="1"/>
  <c r="B191" i="1"/>
  <c r="B190" i="1"/>
  <c r="B188" i="1"/>
  <c r="B187" i="1"/>
  <c r="B185" i="1"/>
  <c r="B184" i="1"/>
  <c r="B183" i="1"/>
  <c r="B181" i="1"/>
  <c r="B171" i="1"/>
  <c r="B170" i="1"/>
  <c r="B162" i="1"/>
  <c r="B161" i="1"/>
  <c r="B155" i="1"/>
  <c r="B154" i="1"/>
  <c r="B147" i="1"/>
  <c r="B146" i="1"/>
  <c r="B141" i="1"/>
  <c r="B140" i="1"/>
  <c r="B138" i="1"/>
  <c r="B137" i="1"/>
  <c r="B135" i="1"/>
  <c r="B134" i="1"/>
  <c r="B132" i="1"/>
  <c r="B131" i="1"/>
  <c r="B130" i="1"/>
  <c r="B128" i="1"/>
  <c r="B118" i="1"/>
  <c r="B117" i="1"/>
  <c r="B109" i="1"/>
  <c r="B108" i="1"/>
  <c r="B104" i="1"/>
  <c r="B103" i="1"/>
  <c r="B99" i="1"/>
  <c r="B98" i="1"/>
  <c r="B94" i="1"/>
  <c r="B93" i="1"/>
  <c r="B91" i="1"/>
  <c r="B90" i="1"/>
  <c r="B88" i="1"/>
  <c r="B87" i="1"/>
  <c r="B85" i="1"/>
  <c r="B84" i="1"/>
  <c r="B83" i="1"/>
  <c r="G315" i="1"/>
  <c r="K315" i="1" s="1"/>
  <c r="G314" i="1"/>
  <c r="G311" i="1"/>
  <c r="K311" i="1" s="1"/>
  <c r="G310" i="1"/>
  <c r="K310" i="1" s="1"/>
  <c r="G309" i="1"/>
  <c r="K309" i="1" s="1"/>
  <c r="G308" i="1"/>
  <c r="G307" i="1"/>
  <c r="K307" i="1" s="1"/>
  <c r="G306" i="1"/>
  <c r="K306" i="1" s="1"/>
  <c r="G305" i="1"/>
  <c r="K305" i="1" s="1"/>
  <c r="G304" i="1"/>
  <c r="G303" i="1"/>
  <c r="K303" i="1" s="1"/>
  <c r="G302" i="1"/>
  <c r="K302" i="1" s="1"/>
  <c r="G301" i="1"/>
  <c r="K301" i="1" s="1"/>
  <c r="G298" i="1"/>
  <c r="G297" i="1"/>
  <c r="K297" i="1" s="1"/>
  <c r="G294" i="1"/>
  <c r="K294" i="1" s="1"/>
  <c r="G291" i="1"/>
  <c r="K291" i="1" s="1"/>
  <c r="G290" i="1"/>
  <c r="G289" i="1"/>
  <c r="K289" i="1" s="1"/>
  <c r="G288" i="1"/>
  <c r="K288" i="1" s="1"/>
  <c r="G287" i="1"/>
  <c r="K287" i="1" s="1"/>
  <c r="G286" i="1"/>
  <c r="G285" i="1"/>
  <c r="K285" i="1" s="1"/>
  <c r="G284" i="1"/>
  <c r="K284" i="1" s="1"/>
  <c r="G283" i="1"/>
  <c r="K283" i="1" s="1"/>
  <c r="G282" i="1"/>
  <c r="G281" i="1"/>
  <c r="K281" i="1" s="1"/>
  <c r="G280" i="1"/>
  <c r="K280" i="1" s="1"/>
  <c r="G279" i="1"/>
  <c r="K279" i="1" s="1"/>
  <c r="G276" i="1"/>
  <c r="G274" i="1"/>
  <c r="K274" i="1" s="1"/>
  <c r="G273" i="1"/>
  <c r="K273" i="1" s="1"/>
  <c r="G272" i="1"/>
  <c r="K272" i="1" s="1"/>
  <c r="G271" i="1"/>
  <c r="G270" i="1"/>
  <c r="K270" i="1" s="1"/>
  <c r="G269" i="1"/>
  <c r="K269" i="1" s="1"/>
  <c r="G268" i="1"/>
  <c r="K268" i="1" s="1"/>
  <c r="G267" i="1"/>
  <c r="G266" i="1"/>
  <c r="K266" i="1" s="1"/>
  <c r="G263" i="1"/>
  <c r="K263" i="1" s="1"/>
  <c r="G262" i="1"/>
  <c r="K262" i="1" s="1"/>
  <c r="G261" i="1"/>
  <c r="G260" i="1"/>
  <c r="K260" i="1" s="1"/>
  <c r="G259" i="1"/>
  <c r="K259" i="1" s="1"/>
  <c r="G258" i="1"/>
  <c r="K258" i="1" s="1"/>
  <c r="G257" i="1"/>
  <c r="G254" i="1"/>
  <c r="K254" i="1" s="1"/>
  <c r="G253" i="1"/>
  <c r="K253" i="1" s="1"/>
  <c r="G252" i="1"/>
  <c r="K252" i="1" s="1"/>
  <c r="G251" i="1"/>
  <c r="G248" i="1"/>
  <c r="K248" i="1" s="1"/>
  <c r="G247" i="1"/>
  <c r="K247" i="1" s="1"/>
  <c r="G246" i="1"/>
  <c r="K246" i="1" s="1"/>
  <c r="G242" i="1"/>
  <c r="K242" i="1" s="1"/>
  <c r="G241" i="1"/>
  <c r="K241" i="1" s="1"/>
  <c r="G238" i="1"/>
  <c r="K238" i="1" s="1"/>
  <c r="G235" i="1"/>
  <c r="K235" i="1" s="1"/>
  <c r="G232" i="1"/>
  <c r="K232" i="1" s="1"/>
  <c r="G228" i="1"/>
  <c r="K228" i="1" s="1"/>
  <c r="G226" i="1"/>
  <c r="K226" i="1" s="1"/>
  <c r="G225" i="1"/>
  <c r="K225" i="1" s="1"/>
  <c r="G224" i="1"/>
  <c r="K224" i="1" s="1"/>
  <c r="G223" i="1"/>
  <c r="K223" i="1" s="1"/>
  <c r="G222" i="1"/>
  <c r="K222" i="1" s="1"/>
  <c r="G221" i="1"/>
  <c r="K221" i="1" s="1"/>
  <c r="G220" i="1"/>
  <c r="K220" i="1" s="1"/>
  <c r="G219" i="1"/>
  <c r="K219" i="1" s="1"/>
  <c r="G218" i="1"/>
  <c r="K218" i="1" s="1"/>
  <c r="G215" i="1"/>
  <c r="K215" i="1" s="1"/>
  <c r="G214" i="1"/>
  <c r="K214" i="1" s="1"/>
  <c r="G213" i="1"/>
  <c r="K213" i="1" s="1"/>
  <c r="G212" i="1"/>
  <c r="K212" i="1" s="1"/>
  <c r="G211" i="1"/>
  <c r="K211" i="1" s="1"/>
  <c r="G210" i="1"/>
  <c r="K210" i="1" s="1"/>
  <c r="G209" i="1"/>
  <c r="K209" i="1" s="1"/>
  <c r="G206" i="1"/>
  <c r="K206" i="1" s="1"/>
  <c r="E205" i="1"/>
  <c r="G205" i="1" s="1"/>
  <c r="K205" i="1" s="1"/>
  <c r="G204" i="1"/>
  <c r="K204" i="1" s="1"/>
  <c r="G203" i="1"/>
  <c r="K203" i="1" s="1"/>
  <c r="G200" i="1"/>
  <c r="K200" i="1" s="1"/>
  <c r="G199" i="1"/>
  <c r="K199" i="1" s="1"/>
  <c r="G198" i="1"/>
  <c r="K198" i="1" s="1"/>
  <c r="G197" i="1"/>
  <c r="K197" i="1" s="1"/>
  <c r="G193" i="1"/>
  <c r="G192" i="1"/>
  <c r="K192" i="1" s="1"/>
  <c r="G189" i="1"/>
  <c r="K189" i="1" s="1"/>
  <c r="G186" i="1"/>
  <c r="G182" i="1"/>
  <c r="G180" i="1"/>
  <c r="K180" i="1" s="1"/>
  <c r="G179" i="1"/>
  <c r="K179" i="1" s="1"/>
  <c r="G178" i="1"/>
  <c r="G177" i="1"/>
  <c r="G176" i="1"/>
  <c r="K176" i="1" s="1"/>
  <c r="G175" i="1"/>
  <c r="K175" i="1" s="1"/>
  <c r="G174" i="1"/>
  <c r="G173" i="1"/>
  <c r="G172" i="1"/>
  <c r="K172" i="1" s="1"/>
  <c r="G169" i="1"/>
  <c r="K169" i="1" s="1"/>
  <c r="G168" i="1"/>
  <c r="G167" i="1"/>
  <c r="G166" i="1"/>
  <c r="K166" i="1" s="1"/>
  <c r="G165" i="1"/>
  <c r="K165" i="1" s="1"/>
  <c r="G164" i="1"/>
  <c r="G163" i="1"/>
  <c r="G160" i="1"/>
  <c r="K160" i="1" s="1"/>
  <c r="G159" i="1"/>
  <c r="K159" i="1" s="1"/>
  <c r="G158" i="1"/>
  <c r="G157" i="1"/>
  <c r="G156" i="1"/>
  <c r="K156" i="1" s="1"/>
  <c r="G153" i="1"/>
  <c r="K153" i="1" s="1"/>
  <c r="G152" i="1"/>
  <c r="G151" i="1"/>
  <c r="G150" i="1"/>
  <c r="K150" i="1" s="1"/>
  <c r="G149" i="1"/>
  <c r="K149" i="1" s="1"/>
  <c r="G145" i="1"/>
  <c r="G144" i="1"/>
  <c r="K144" i="1" s="1"/>
  <c r="G143" i="1"/>
  <c r="K143" i="1" s="1"/>
  <c r="G142" i="1"/>
  <c r="G139" i="1"/>
  <c r="G136" i="1"/>
  <c r="K136" i="1" s="1"/>
  <c r="G133" i="1"/>
  <c r="K133" i="1" s="1"/>
  <c r="G129" i="1"/>
  <c r="G127" i="1"/>
  <c r="G126" i="1"/>
  <c r="K126" i="1" s="1"/>
  <c r="G125" i="1"/>
  <c r="K125" i="1" s="1"/>
  <c r="G124" i="1"/>
  <c r="G123" i="1"/>
  <c r="G122" i="1"/>
  <c r="K122" i="1" s="1"/>
  <c r="G121" i="1"/>
  <c r="K121" i="1" s="1"/>
  <c r="G120" i="1"/>
  <c r="G119" i="1"/>
  <c r="G116" i="1"/>
  <c r="K116" i="1" s="1"/>
  <c r="G115" i="1"/>
  <c r="K115" i="1" s="1"/>
  <c r="G114" i="1"/>
  <c r="G113" i="1"/>
  <c r="G112" i="1"/>
  <c r="K112" i="1" s="1"/>
  <c r="G111" i="1"/>
  <c r="K111" i="1" s="1"/>
  <c r="G110" i="1"/>
  <c r="G107" i="1"/>
  <c r="G106" i="1"/>
  <c r="K106" i="1" s="1"/>
  <c r="G105" i="1"/>
  <c r="K105" i="1" s="1"/>
  <c r="G102" i="1"/>
  <c r="G101" i="1"/>
  <c r="G97" i="1"/>
  <c r="K97" i="1" s="1"/>
  <c r="G96" i="1"/>
  <c r="K96" i="1" s="1"/>
  <c r="G95" i="1"/>
  <c r="G92" i="1"/>
  <c r="K92" i="1" s="1"/>
  <c r="G89" i="1"/>
  <c r="K89" i="1" s="1"/>
  <c r="G86" i="1"/>
  <c r="K86" i="1" s="1"/>
  <c r="B316" i="1" l="1"/>
  <c r="B77" i="1"/>
  <c r="B74" i="1"/>
  <c r="B70" i="1"/>
  <c r="B69" i="1"/>
  <c r="B68" i="1"/>
  <c r="B60" i="1"/>
  <c r="B59" i="1"/>
  <c r="B56" i="1"/>
  <c r="B55" i="1"/>
  <c r="B47" i="1"/>
  <c r="B46" i="1"/>
  <c r="B41" i="1"/>
  <c r="B40" i="1"/>
  <c r="B34" i="1"/>
  <c r="B32" i="1"/>
  <c r="B31" i="1"/>
  <c r="B27" i="1"/>
  <c r="B26" i="1"/>
  <c r="L317" i="1"/>
  <c r="K74" i="1"/>
  <c r="G76" i="1"/>
  <c r="K76" i="1" s="1"/>
  <c r="G75" i="1"/>
  <c r="K75" i="1" s="1"/>
  <c r="G73" i="1"/>
  <c r="K73" i="1" s="1"/>
  <c r="G72" i="1"/>
  <c r="K72" i="1" s="1"/>
  <c r="G71" i="1"/>
  <c r="K71" i="1" s="1"/>
  <c r="G67" i="1"/>
  <c r="K67" i="1" s="1"/>
  <c r="G66" i="1"/>
  <c r="K66" i="1" s="1"/>
  <c r="G65" i="1"/>
  <c r="K65" i="1" s="1"/>
  <c r="G64" i="1"/>
  <c r="K64" i="1" s="1"/>
  <c r="G63" i="1"/>
  <c r="K63" i="1" s="1"/>
  <c r="G62" i="1"/>
  <c r="K62" i="1" s="1"/>
  <c r="G61" i="1"/>
  <c r="K61" i="1" s="1"/>
  <c r="G58" i="1"/>
  <c r="K58" i="1" s="1"/>
  <c r="G57" i="1"/>
  <c r="K57" i="1" s="1"/>
  <c r="G54" i="1"/>
  <c r="K54" i="1" s="1"/>
  <c r="G53" i="1"/>
  <c r="K53" i="1" s="1"/>
  <c r="G52" i="1"/>
  <c r="K52" i="1" s="1"/>
  <c r="G51" i="1"/>
  <c r="K51" i="1" s="1"/>
  <c r="G50" i="1"/>
  <c r="K50" i="1" s="1"/>
  <c r="G49" i="1"/>
  <c r="K49" i="1" s="1"/>
  <c r="G48" i="1"/>
  <c r="K48" i="1" s="1"/>
  <c r="G45" i="1"/>
  <c r="K45" i="1" s="1"/>
  <c r="G44" i="1"/>
  <c r="K44" i="1" s="1"/>
  <c r="E43" i="1"/>
  <c r="G43" i="1" s="1"/>
  <c r="K43" i="1" s="1"/>
  <c r="G42" i="1"/>
  <c r="K42" i="1" s="1"/>
  <c r="K33" i="1"/>
  <c r="E33" i="1"/>
  <c r="G33" i="1" s="1"/>
  <c r="G30" i="1"/>
  <c r="K30" i="1" s="1"/>
  <c r="G29" i="1"/>
  <c r="K29" i="1" s="1"/>
  <c r="G28" i="1"/>
  <c r="K28" i="1" s="1"/>
  <c r="L78" i="1" l="1"/>
  <c r="L35" i="1"/>
  <c r="B20" i="1" l="1"/>
  <c r="G19" i="1" l="1"/>
  <c r="G18" i="1"/>
  <c r="G17" i="1"/>
  <c r="K17" i="1" s="1"/>
  <c r="G16" i="1"/>
  <c r="G15" i="1"/>
  <c r="G14" i="1"/>
  <c r="K14" i="1" s="1"/>
  <c r="G13" i="1"/>
  <c r="G12" i="1"/>
  <c r="K12" i="1" l="1"/>
  <c r="B12" i="1"/>
  <c r="K13" i="1"/>
  <c r="K18" i="1"/>
  <c r="K15" i="1"/>
  <c r="K19" i="1"/>
  <c r="K16" i="1"/>
  <c r="B13" i="1" l="1"/>
  <c r="L21" i="1"/>
  <c r="L321" i="1" s="1"/>
  <c r="B14" i="1" l="1"/>
  <c r="L325" i="1"/>
  <c r="L324" i="1"/>
  <c r="L322" i="1"/>
  <c r="L323" i="1"/>
  <c r="B15" i="1" l="1"/>
  <c r="L326" i="1"/>
  <c r="B16" i="1" l="1"/>
  <c r="B17" i="1" l="1"/>
  <c r="B18" i="1" l="1"/>
  <c r="B19" i="1" l="1"/>
  <c r="B28" i="1" s="1"/>
  <c r="B29" i="1" s="1"/>
  <c r="B30" i="1" s="1"/>
  <c r="B33" i="1" s="1"/>
  <c r="B42" i="1" s="1"/>
  <c r="B43" i="1" s="1"/>
  <c r="B44" i="1" s="1"/>
  <c r="B45" i="1" s="1"/>
  <c r="B48" i="1" s="1"/>
  <c r="B49" i="1" s="1"/>
  <c r="B50" i="1" s="1"/>
  <c r="B51" i="1" s="1"/>
  <c r="B52" i="1" s="1"/>
  <c r="B53" i="1" s="1"/>
  <c r="B54" i="1" s="1"/>
  <c r="B57" i="1" s="1"/>
  <c r="B58" i="1" s="1"/>
  <c r="B61" i="1" s="1"/>
  <c r="B62" i="1" s="1"/>
  <c r="B63" i="1" s="1"/>
  <c r="B64" i="1" s="1"/>
  <c r="B65" i="1" s="1"/>
  <c r="B66" i="1" s="1"/>
  <c r="B67" i="1" s="1"/>
  <c r="B71" i="1" s="1"/>
  <c r="B72" i="1" s="1"/>
  <c r="B73" i="1" s="1"/>
  <c r="B75" i="1" s="1"/>
  <c r="B76" i="1" s="1"/>
  <c r="B86" i="1" s="1"/>
  <c r="B89" i="1" s="1"/>
  <c r="B92" i="1" s="1"/>
  <c r="B95" i="1" s="1"/>
  <c r="B96" i="1" s="1"/>
  <c r="B97" i="1" s="1"/>
  <c r="B100" i="1" s="1"/>
  <c r="B101" i="1" s="1"/>
  <c r="B102" i="1" s="1"/>
  <c r="B105" i="1" s="1"/>
  <c r="B106" i="1" s="1"/>
  <c r="B107" i="1" s="1"/>
  <c r="B110" i="1" s="1"/>
  <c r="B111" i="1" s="1"/>
  <c r="B112" i="1" s="1"/>
  <c r="B113" i="1" s="1"/>
  <c r="B114" i="1" s="1"/>
  <c r="B115" i="1" s="1"/>
  <c r="B116" i="1" s="1"/>
  <c r="B119" i="1" s="1"/>
  <c r="B120" i="1" s="1"/>
  <c r="B121" i="1" s="1"/>
  <c r="B122" i="1" s="1"/>
  <c r="B123" i="1" s="1"/>
  <c r="B124" i="1" s="1"/>
  <c r="B125" i="1" s="1"/>
  <c r="B126" i="1" s="1"/>
  <c r="B127" i="1" s="1"/>
  <c r="B129" i="1" s="1"/>
  <c r="B133" i="1" s="1"/>
  <c r="B136" i="1" s="1"/>
  <c r="B139" i="1" s="1"/>
  <c r="B142" i="1" s="1"/>
  <c r="B143" i="1" s="1"/>
  <c r="B144" i="1" s="1"/>
  <c r="B145" i="1" s="1"/>
  <c r="B148" i="1" s="1"/>
  <c r="B149" i="1" s="1"/>
  <c r="B150" i="1" s="1"/>
  <c r="B151" i="1" s="1"/>
  <c r="B152" i="1" s="1"/>
  <c r="B153" i="1" s="1"/>
  <c r="B156" i="1" s="1"/>
  <c r="B157" i="1" s="1"/>
  <c r="B158" i="1" s="1"/>
  <c r="B159" i="1" s="1"/>
  <c r="B160" i="1" s="1"/>
  <c r="B163" i="1" s="1"/>
  <c r="B164" i="1" s="1"/>
  <c r="B165" i="1" s="1"/>
  <c r="B166" i="1" s="1"/>
  <c r="B167" i="1" s="1"/>
  <c r="B168" i="1" s="1"/>
  <c r="B169" i="1" s="1"/>
  <c r="B172" i="1" s="1"/>
  <c r="B173" i="1" s="1"/>
  <c r="B174" i="1" s="1"/>
  <c r="B175" i="1" s="1"/>
  <c r="B176" i="1" s="1"/>
  <c r="B177" i="1" s="1"/>
  <c r="B178" i="1" s="1"/>
  <c r="B179" i="1" s="1"/>
  <c r="B180" i="1" s="1"/>
  <c r="B182" i="1" s="1"/>
  <c r="B186" i="1" s="1"/>
  <c r="B189" i="1" s="1"/>
  <c r="B192" i="1" s="1"/>
  <c r="B193" i="1" s="1"/>
  <c r="B196" i="1" s="1"/>
  <c r="B197" i="1" s="1"/>
  <c r="B198" i="1" s="1"/>
  <c r="B199" i="1" s="1"/>
  <c r="B200" i="1" s="1"/>
  <c r="B203" i="1" s="1"/>
  <c r="B204" i="1" s="1"/>
  <c r="B205" i="1" s="1"/>
  <c r="B206" i="1" s="1"/>
  <c r="B209" i="1" s="1"/>
  <c r="B210" i="1" s="1"/>
  <c r="B211" i="1" s="1"/>
  <c r="B212" i="1" s="1"/>
  <c r="B213" i="1" s="1"/>
  <c r="B214" i="1" s="1"/>
  <c r="B215" i="1" s="1"/>
  <c r="B218" i="1" s="1"/>
  <c r="B219" i="1" s="1"/>
  <c r="B220" i="1" s="1"/>
  <c r="B221" i="1" s="1"/>
  <c r="B222" i="1" s="1"/>
  <c r="B223" i="1" s="1"/>
  <c r="B224" i="1" s="1"/>
  <c r="B225" i="1" s="1"/>
  <c r="B226" i="1" s="1"/>
  <c r="B228" i="1" s="1"/>
  <c r="B232" i="1" s="1"/>
  <c r="B235" i="1" s="1"/>
  <c r="B238" i="1" s="1"/>
  <c r="B241" i="1" s="1"/>
  <c r="B242" i="1" s="1"/>
  <c r="B245" i="1" s="1"/>
  <c r="B246" i="1" s="1"/>
  <c r="B247" i="1" s="1"/>
  <c r="B248" i="1" s="1"/>
  <c r="B251" i="1" s="1"/>
  <c r="B252" i="1" s="1"/>
  <c r="B253" i="1" s="1"/>
  <c r="B254" i="1" s="1"/>
  <c r="B257" i="1" s="1"/>
  <c r="B258" i="1" s="1"/>
  <c r="B259" i="1" s="1"/>
  <c r="B260" i="1" s="1"/>
  <c r="B261" i="1" s="1"/>
  <c r="B262" i="1" s="1"/>
  <c r="B263" i="1" s="1"/>
  <c r="B266" i="1" s="1"/>
  <c r="B267" i="1" s="1"/>
  <c r="B268" i="1" s="1"/>
  <c r="B269" i="1" s="1"/>
  <c r="B270" i="1" s="1"/>
  <c r="B271" i="1" s="1"/>
  <c r="B272" i="1" s="1"/>
  <c r="B273" i="1" s="1"/>
  <c r="B274" i="1" s="1"/>
  <c r="B276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4" i="1" s="1"/>
  <c r="B297" i="1" s="1"/>
  <c r="B298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4" i="1" s="1"/>
  <c r="B315" i="1" s="1"/>
</calcChain>
</file>

<file path=xl/sharedStrings.xml><?xml version="1.0" encoding="utf-8"?>
<sst xmlns="http://schemas.openxmlformats.org/spreadsheetml/2006/main" count="462" uniqueCount="158">
  <si>
    <t>SR#</t>
  </si>
  <si>
    <t>CSI SECTION</t>
  </si>
  <si>
    <t>MATERIAL DESCRIPTION</t>
  </si>
  <si>
    <t>QUANTITY</t>
  </si>
  <si>
    <t>WASTAGE</t>
  </si>
  <si>
    <t>QTY. W/ WASTAGE</t>
  </si>
  <si>
    <t>TOTAL TRADE COST</t>
  </si>
  <si>
    <t>DIV.01</t>
  </si>
  <si>
    <t>GENERAL CONDITIONS</t>
  </si>
  <si>
    <t>Permits Documentation And Fees</t>
  </si>
  <si>
    <t>LS</t>
  </si>
  <si>
    <t>Hazardous Waste Or Disposal Work</t>
  </si>
  <si>
    <t>Signage</t>
  </si>
  <si>
    <t>Supervisory Personnel</t>
  </si>
  <si>
    <t>Lighting And Power</t>
  </si>
  <si>
    <t>Toilet Facilities</t>
  </si>
  <si>
    <t>Material Storage</t>
  </si>
  <si>
    <t>Cleaning</t>
  </si>
  <si>
    <t>SUB-TOTAL</t>
  </si>
  <si>
    <t>SUB TOTAL</t>
  </si>
  <si>
    <t>OVERHEAD</t>
  </si>
  <si>
    <t>INSURANCE</t>
  </si>
  <si>
    <t>CONTINGENCY</t>
  </si>
  <si>
    <t>TOTAL BID</t>
  </si>
  <si>
    <t>UNIT OF MEASUREMENT</t>
  </si>
  <si>
    <t>PROFIT</t>
  </si>
  <si>
    <t/>
  </si>
  <si>
    <t>UNIT COST (Labor)</t>
  </si>
  <si>
    <t>UNIT COST (Material)</t>
  </si>
  <si>
    <t>TOTAL ITEM
COST (Material + Labor)</t>
  </si>
  <si>
    <t>SF</t>
  </si>
  <si>
    <t>LF</t>
  </si>
  <si>
    <t>EA</t>
  </si>
  <si>
    <t>DIV.31</t>
  </si>
  <si>
    <t>EARTHWORK</t>
  </si>
  <si>
    <t>EXCAVATION FOR SEDIMENT BASIN</t>
  </si>
  <si>
    <t>SEDIMENT BASIN #1</t>
  </si>
  <si>
    <t>CY</t>
  </si>
  <si>
    <t>SEDIMENT BASIN #2</t>
  </si>
  <si>
    <t>SEDIMENT BASIN #3</t>
  </si>
  <si>
    <t>CUTTING FILLING</t>
  </si>
  <si>
    <t>CONTROLLED &amp; COMPECTED FILL</t>
  </si>
  <si>
    <t>DIV.32</t>
  </si>
  <si>
    <t>EXTERIOR IMPROVEMENTS</t>
  </si>
  <si>
    <t>PAVEMENTS</t>
  </si>
  <si>
    <t>5' CONCRETE SIDEWALK</t>
  </si>
  <si>
    <t>PROPOSED PAVEMENT, SUPERPAVE 1 1/4" TYPE C HOT MIX 115 GYRATION PG-22(401644) over, SUPERPAVE 1 1/2" TYPE C HOT MIX 115 GYRATION PG-22(401644), over SUPERPAVE 2 1/4" TYPE B HOT MIX 115 GYRATION PG-22(401647), over 8" GRADED Aggregate(302005) over SUBGRADE</t>
  </si>
  <si>
    <t>PROPOSED PAVEMENT, SUPERPAVE 1 1/4" TYPE C HOT MIX 115 GYRATION PG-22(401644) over, SUPERPAVE 1 1/2" TYPE C HOT MIX 115 GYRATION PG-22(401644), over SUPERPAVE 2 1/4" TYPE B HOT MIX 115 GYRATION PG-22(401647), over 7" GRADED Aggregate(302005) over SUBGRADE</t>
  </si>
  <si>
    <t>PROPOSED PAVEMENT, SUPERPAVE 1 1/4" TYPE C HOT MIX 115 GYRATION PG-22(401644) over, SUPERPAVE 1 1/2" TYPE C HOT MIX 115 GYRATION PG-22(401644), over SUPERPAVE 3" TYPE B HOT MIX 115 GYRATION PG-22(401647), over 8" GRADED Aggregate(302005) over SUBGRADE</t>
  </si>
  <si>
    <t>ENTRANCE- BARRATT'S (CHAPEL RAOD)</t>
  </si>
  <si>
    <t>TEMPORARY PAVEMENT, SUPERPAVE 3" TYPE B HOT MIX 115 GYRATION PG-22(401647), over 8" GRADED Aggregate(302005) over SUBGRADE</t>
  </si>
  <si>
    <t xml:space="preserve">PROPOSED MILLING &amp; OVERLAY </t>
  </si>
  <si>
    <t>PROPOSED DETECTABLE WARNING SURFACE</t>
  </si>
  <si>
    <t xml:space="preserve">PROPOSED PAVEMENT FOR MULTIMODAL PATH </t>
  </si>
  <si>
    <t>PROPOSED CONCRETE TRUCK  APRON 8" PATTERENED PORTLANF CEMENT IN CONFORMANCE w/DELDOT SPECIFICATION #501526</t>
  </si>
  <si>
    <t>PROPOSED SPLITTER ISLAND IMPERVIOUS MATERIAL SHALL BE STAMED CONCRETE w/PAVING 401701</t>
  </si>
  <si>
    <t>CURB &amp; GUTER</t>
  </si>
  <si>
    <t>PCC CURB</t>
  </si>
  <si>
    <t>INTEGRAL 8" PCC CURB &amp; GUTTER TYPE</t>
  </si>
  <si>
    <t>SIGNAGE</t>
  </si>
  <si>
    <t>24" X 20" METAL PLATE SIGN</t>
  </si>
  <si>
    <t>24" X 24" METAL PLATE SIGN</t>
  </si>
  <si>
    <t>40" X 18" METAL PLATE SIGN</t>
  </si>
  <si>
    <t>50" X 26" METAL PLATE SIGN</t>
  </si>
  <si>
    <t>32" X 20" METAL PLATE SIGN</t>
  </si>
  <si>
    <t>96" X 48" METAL PLATE SIGN, D/G FLUORESCENT ORANG BLACK LEGEN</t>
  </si>
  <si>
    <t>40" X 60" METAL PLATE SIGN</t>
  </si>
  <si>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 xml:space="preserve">SIGN BACKROUND COVERD w/ HIGH INTENSITY REFLECTIVE WHITE MATERIAL, BORDER w/BLACK MATERIAL, MFR: COATED ALUMINIUM </t>
    </r>
  </si>
  <si>
    <t>MISC WORK</t>
  </si>
  <si>
    <t xml:space="preserve">DRIVE WAY FOR PUMP STATION, 2" OF TYPE C HOT MIX OVER 8" CR-6 OVER COMPECTED SUBGRADE </t>
  </si>
  <si>
    <t xml:space="preserve">CONCRETE SLAB @ PUMP STATION </t>
  </si>
  <si>
    <t xml:space="preserve">LANDSCAPING STONE @ PUMP STATION </t>
  </si>
  <si>
    <t>LANDDLOK TRM AREA</t>
  </si>
  <si>
    <t>STABILIZED CONSTRUCTION ENTRANCE</t>
  </si>
  <si>
    <t>DIV.33</t>
  </si>
  <si>
    <t>SITE UTILITIES</t>
  </si>
  <si>
    <t>PIPE UTILITIES SERVICES</t>
  </si>
  <si>
    <t xml:space="preserve">3/4" WATER SERVICE </t>
  </si>
  <si>
    <t xml:space="preserve">4" PVC W/TIDEFLEX SERIES </t>
  </si>
  <si>
    <t>HDPE PIPE</t>
  </si>
  <si>
    <t xml:space="preserve">15" HIGH DENSITY POLYETHYLENE STROM DRAIN </t>
  </si>
  <si>
    <t xml:space="preserve">18" HIGH DENSITY POLYETHYLENE STROM DRAIN </t>
  </si>
  <si>
    <t xml:space="preserve">21" HIGH DENSITY POLYETHYLENE STROM DRAIN </t>
  </si>
  <si>
    <t xml:space="preserve">24" HIGH DENSITY POLYETHYLENE STROM DRAIN </t>
  </si>
  <si>
    <t xml:space="preserve">30" HIGH DENSITY POLYETHYLENE STROM DRAIN </t>
  </si>
  <si>
    <t xml:space="preserve">36" HIGH DENSITY POLYETHYLENE STROM DRAIN </t>
  </si>
  <si>
    <t xml:space="preserve">42" HIGH DENSITY POLYETHYLENE STROM DRAIN </t>
  </si>
  <si>
    <t>RCC PIPE</t>
  </si>
  <si>
    <t xml:space="preserve">12" REINFORCED COCRETE CIRCULAR PIPE </t>
  </si>
  <si>
    <t xml:space="preserve">15" REINFORCED COCRETE CIRCULAR PIPE </t>
  </si>
  <si>
    <t xml:space="preserve">18" REINFORCED COCRETE CIRCULAR PIPE </t>
  </si>
  <si>
    <t xml:space="preserve">21" REINFORCED COCRETE CIRCULAR PIPE </t>
  </si>
  <si>
    <t xml:space="preserve">24" REINFORCED COCRETE CIRCULAR PIPE </t>
  </si>
  <si>
    <t xml:space="preserve">27" REINFORCED COCRETE CIRCULAR PIPE </t>
  </si>
  <si>
    <t xml:space="preserve">30" REINFORCED COCRETE CIRCULAR PIPE </t>
  </si>
  <si>
    <t xml:space="preserve">36" REINFORCED COCRETE CIRCULAR PIPE </t>
  </si>
  <si>
    <t xml:space="preserve">42" REINFORCED COCRETE CIRCULAR PIPE </t>
  </si>
  <si>
    <t>WATER LINE</t>
  </si>
  <si>
    <t>8" WATER MAIN LINE</t>
  </si>
  <si>
    <t>SANITARY LINE</t>
  </si>
  <si>
    <t>8" SANITARY SERVICE LINE</t>
  </si>
  <si>
    <t>FM LINE</t>
  </si>
  <si>
    <t>6" FORCE MAIN (SDR21,PVC)</t>
  </si>
  <si>
    <t>OTHER UTILITIES</t>
  </si>
  <si>
    <t>12" 1/32 BEND</t>
  </si>
  <si>
    <t>8" X 8" TEE</t>
  </si>
  <si>
    <t>8" X 8" CROSS</t>
  </si>
  <si>
    <t>8" GATE VALVE</t>
  </si>
  <si>
    <t>8" 1/32 BEND</t>
  </si>
  <si>
    <t>8" 1/16 BEND</t>
  </si>
  <si>
    <t>8" 1/4 BEND</t>
  </si>
  <si>
    <t xml:space="preserve">6" GATE VALVE </t>
  </si>
  <si>
    <t>8" X 6" TEE</t>
  </si>
  <si>
    <t>8" CAP W/2" BLOW OFF</t>
  </si>
  <si>
    <t xml:space="preserve">8" X 12" TEE </t>
  </si>
  <si>
    <t xml:space="preserve">12" GATE VALVE </t>
  </si>
  <si>
    <t>12" X 6" TEE</t>
  </si>
  <si>
    <t>MANHOLE STRUCTURE</t>
  </si>
  <si>
    <t>66" x 66" BOX</t>
  </si>
  <si>
    <t>48" x 30" BOX</t>
  </si>
  <si>
    <t>48" x 48" BOX</t>
  </si>
  <si>
    <t>66" x 48" BOX</t>
  </si>
  <si>
    <t>INLET STRUCTURE</t>
  </si>
  <si>
    <t>34" x 24" BOX</t>
  </si>
  <si>
    <t>72" x 72" BOX</t>
  </si>
  <si>
    <t>FLARED AND SECTION</t>
  </si>
  <si>
    <t>42" CONCRETE END SECTION</t>
  </si>
  <si>
    <t>27" CONCRETE END SECTION</t>
  </si>
  <si>
    <t>30" CONCRETE END SECTION</t>
  </si>
  <si>
    <t>15" CONCRETE END SECTION</t>
  </si>
  <si>
    <t>18" CONCRETE END SECTION</t>
  </si>
  <si>
    <t>12" CONCRETE END SECTION</t>
  </si>
  <si>
    <t>ELECTRIC UTILITIES</t>
  </si>
  <si>
    <t>STREET LIGHTS w/ELECTRIC POLE</t>
  </si>
  <si>
    <t>FENCING</t>
  </si>
  <si>
    <t xml:space="preserve">9'-0" CHAIN LINK FABRIC FENCE </t>
  </si>
  <si>
    <t xml:space="preserve">9'-0" X 14'-0" DOUBLE WING CHAIN LINK FABRIC FENCE  GATE </t>
  </si>
  <si>
    <t>PUMP STATION UTILITIES</t>
  </si>
  <si>
    <t>6" PVC TRANSITION COUPLING</t>
  </si>
  <si>
    <t>WILO SUBMERSIBLE PUMP(FA 10.65E FK 201-4/27 25 HP, 1740 RPM)</t>
  </si>
  <si>
    <t>ALUMINIUM LADDER(HALLIDAY), SERIES L-Idw/SERIES L-IE SAFETY EXTENTION</t>
  </si>
  <si>
    <t>6" CHECK VALVE</t>
  </si>
  <si>
    <t>4"  PLUG VALVE</t>
  </si>
  <si>
    <t>6"  PLUG VALVE</t>
  </si>
  <si>
    <t xml:space="preserve">TF-1 CHECK VALVE w/316 SS CLAMPS </t>
  </si>
  <si>
    <t xml:space="preserve">ORIENT MAINHOLE </t>
  </si>
  <si>
    <t xml:space="preserve">VALVE VAULT </t>
  </si>
  <si>
    <t xml:space="preserve">JUNCTION BOX </t>
  </si>
  <si>
    <t xml:space="preserve">SITE LIGHT &amp; TELEMETRY ANTENNA </t>
  </si>
  <si>
    <t>Project: CATTAIL CREEK</t>
  </si>
  <si>
    <t>Address: SOUTH MURDERKILL HUNDRED KENT COUNTY, DELAWARE</t>
  </si>
  <si>
    <t>CUSTOMER ID: 124834</t>
  </si>
  <si>
    <t>PHASE 1</t>
  </si>
  <si>
    <t>FIRE HYDRANT</t>
  </si>
  <si>
    <t>PHASE 2</t>
  </si>
  <si>
    <t>PHASE 3</t>
  </si>
  <si>
    <t>PHASE 4</t>
  </si>
  <si>
    <t>FAST ESTIMATION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</si>
</sst>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Condensed"/>
      <family val="2"/>
    </font>
    <font>
      <sz val="11"/>
      <color theme="1"/>
      <name val="Tw Cen MT Condensed Extra Bold"/>
      <family val="2"/>
    </font>
    <font>
      <sz val="11"/>
      <color theme="1"/>
      <name val="Segoe UI Historic"/>
      <family val="2"/>
    </font>
    <font>
      <sz val="9"/>
      <name val="Segoe UI Historic"/>
      <family val="2"/>
    </font>
    <font>
      <sz val="9"/>
      <color theme="1"/>
      <name val="Segoe UI Historic"/>
      <family val="2"/>
    </font>
    <font>
      <b/>
      <sz val="8"/>
      <color theme="1"/>
      <name val="Segoe UI Historic"/>
      <family val="2"/>
    </font>
    <font>
      <sz val="8"/>
      <color theme="1"/>
      <name val="Calibri"/>
      <family val="2"/>
      <scheme val="minor"/>
    </font>
    <font>
      <b/>
      <sz val="9"/>
      <color theme="2"/>
      <name val="Segoe UI Historic"/>
      <family val="2"/>
    </font>
    <font>
      <b/>
      <sz val="8"/>
      <color theme="0"/>
      <name val="Segoe UI Historic"/>
      <family val="2"/>
    </font>
    <font>
      <sz val="11"/>
      <name val="Calibri"/>
      <family val="2"/>
      <scheme val="minor"/>
    </font>
    <font>
      <b/>
      <sz val="9"/>
      <name val="Segoe UI Historic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 applyAlignment="1">
      <alignment horizontal="right" vertical="center"/>
    </xf>
    <xf numFmtId="9" fontId="5" fillId="0" borderId="0" xfId="2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6" fillId="3" borderId="0" xfId="0" applyFont="1" applyFill="1"/>
    <xf numFmtId="9" fontId="9" fillId="3" borderId="1" xfId="2" applyFont="1" applyFill="1" applyBorder="1" applyAlignment="1">
      <alignment horizontal="center" vertical="center"/>
    </xf>
    <xf numFmtId="4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justify" vertical="center"/>
    </xf>
    <xf numFmtId="165" fontId="5" fillId="0" borderId="0" xfId="0" applyNumberFormat="1" applyFont="1" applyFill="1" applyBorder="1" applyAlignment="1">
      <alignment horizontal="center" vertical="center"/>
    </xf>
    <xf numFmtId="44" fontId="9" fillId="3" borderId="1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center"/>
    </xf>
    <xf numFmtId="0" fontId="12" fillId="4" borderId="0" xfId="0" applyFont="1" applyFill="1" applyBorder="1" applyAlignment="1">
      <alignment horizontal="justify" vertical="center"/>
    </xf>
    <xf numFmtId="0" fontId="0" fillId="0" borderId="0" xfId="0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4" fontId="7" fillId="0" borderId="0" xfId="0" applyNumberFormat="1" applyFont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5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w%20folder\GE\full%20estimate\ST%20GEORGE%20AND%20ST%20SHENOUDA%20COPTIC%20ORTHODOX%20CENTER%20ESTIMATE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"/>
    </sheetNames>
    <sheetDataSet>
      <sheetData sheetId="0"/>
      <sheetData sheetId="1">
        <row r="2">
          <cell r="B2" t="str">
            <v>EA.</v>
          </cell>
        </row>
        <row r="3">
          <cell r="B3" t="str">
            <v>C.Y.</v>
          </cell>
        </row>
        <row r="4">
          <cell r="B4" t="str">
            <v>L.F.</v>
          </cell>
        </row>
        <row r="5">
          <cell r="B5" t="str">
            <v>L.Y.</v>
          </cell>
        </row>
        <row r="6">
          <cell r="B6" t="str">
            <v>S.F.</v>
          </cell>
        </row>
        <row r="7">
          <cell r="B7" t="str">
            <v>S.Y.</v>
          </cell>
        </row>
        <row r="8">
          <cell r="B8" t="str">
            <v>TON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CF326"/>
  <sheetViews>
    <sheetView tabSelected="1" view="pageBreakPreview" zoomScaleSheetLayoutView="100" workbookViewId="0">
      <pane ySplit="8" topLeftCell="A9" activePane="bottomLeft" state="frozen"/>
      <selection pane="bottomLeft" activeCell="B2" sqref="B2:D2"/>
    </sheetView>
  </sheetViews>
  <sheetFormatPr defaultRowHeight="15" x14ac:dyDescent="0.25"/>
  <cols>
    <col min="1" max="1" width="1.85546875" customWidth="1"/>
    <col min="2" max="2" width="5" customWidth="1"/>
    <col min="3" max="3" width="11.5703125" customWidth="1"/>
    <col min="4" max="4" width="33.140625" bestFit="1" customWidth="1"/>
    <col min="5" max="6" width="9" customWidth="1"/>
    <col min="7" max="7" width="9.28515625" customWidth="1"/>
    <col min="8" max="8" width="9.140625" customWidth="1"/>
    <col min="9" max="9" width="7.7109375" bestFit="1" customWidth="1"/>
    <col min="10" max="10" width="9.28515625" bestFit="1" customWidth="1"/>
    <col min="11" max="11" width="10.7109375" bestFit="1" customWidth="1"/>
    <col min="12" max="12" width="13.28515625" bestFit="1" customWidth="1"/>
    <col min="14" max="14" width="9.7109375" bestFit="1" customWidth="1"/>
  </cols>
  <sheetData>
    <row r="1" spans="1:84" ht="16.5" x14ac:dyDescent="0.3"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</row>
    <row r="2" spans="1:84" ht="16.5" x14ac:dyDescent="0.3">
      <c r="A2" s="31"/>
      <c r="B2" s="35" t="s">
        <v>157</v>
      </c>
      <c r="C2" s="35"/>
      <c r="D2" s="35"/>
      <c r="E2" s="35" t="s">
        <v>149</v>
      </c>
      <c r="F2" s="35"/>
      <c r="G2" s="35"/>
      <c r="H2" s="35"/>
      <c r="I2" s="35"/>
      <c r="J2" s="35"/>
      <c r="K2" s="35"/>
      <c r="L2" s="3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</row>
    <row r="3" spans="1:84" ht="16.5" x14ac:dyDescent="0.3">
      <c r="A3" s="31"/>
      <c r="B3" s="36" t="s">
        <v>151</v>
      </c>
      <c r="C3" s="36"/>
      <c r="D3" s="36"/>
      <c r="E3" s="36" t="s">
        <v>150</v>
      </c>
      <c r="F3" s="36"/>
      <c r="G3" s="36"/>
      <c r="H3" s="36"/>
      <c r="I3" s="36"/>
      <c r="J3" s="36"/>
      <c r="K3" s="36"/>
      <c r="L3" s="3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</row>
    <row r="4" spans="1:84" ht="16.5" x14ac:dyDescent="0.3">
      <c r="A4" s="31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</row>
    <row r="5" spans="1:84" ht="16.5" x14ac:dyDescent="0.3">
      <c r="A5" s="31"/>
      <c r="B5" s="34"/>
      <c r="C5" s="34"/>
      <c r="D5" s="34"/>
      <c r="E5" s="36"/>
      <c r="F5" s="36"/>
      <c r="G5" s="36"/>
      <c r="H5" s="36"/>
      <c r="I5" s="36"/>
      <c r="J5" s="36"/>
      <c r="K5" s="36"/>
      <c r="L5" s="3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</row>
    <row r="6" spans="1:84" ht="16.5" x14ac:dyDescent="0.3">
      <c r="A6" s="31"/>
      <c r="B6" s="34"/>
      <c r="C6" s="34"/>
      <c r="D6" s="34"/>
      <c r="E6" s="36"/>
      <c r="F6" s="36"/>
      <c r="G6" s="36"/>
      <c r="H6" s="36"/>
      <c r="I6" s="36"/>
      <c r="J6" s="36"/>
      <c r="K6" s="36"/>
      <c r="L6" s="3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4" s="4" customFormat="1" ht="16.5" x14ac:dyDescent="0.3">
      <c r="A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1"/>
      <c r="CD7" s="1"/>
      <c r="CE7" s="1"/>
      <c r="CF7" s="1"/>
    </row>
    <row r="8" spans="1:84" s="11" customFormat="1" ht="42" x14ac:dyDescent="0.3">
      <c r="A8"/>
      <c r="B8" s="10" t="s">
        <v>0</v>
      </c>
      <c r="C8" s="10" t="s">
        <v>1</v>
      </c>
      <c r="D8" s="10" t="s">
        <v>2</v>
      </c>
      <c r="E8" s="10" t="s">
        <v>3</v>
      </c>
      <c r="F8" s="10" t="s">
        <v>4</v>
      </c>
      <c r="G8" s="10" t="s">
        <v>5</v>
      </c>
      <c r="H8" s="10" t="s">
        <v>24</v>
      </c>
      <c r="I8" s="18" t="s">
        <v>27</v>
      </c>
      <c r="J8" s="18" t="s">
        <v>28</v>
      </c>
      <c r="K8" s="10" t="s">
        <v>29</v>
      </c>
      <c r="L8" s="10" t="s">
        <v>6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</row>
    <row r="9" spans="1:84" s="3" customFormat="1" ht="16.5" x14ac:dyDescent="0.3">
      <c r="A9" s="31"/>
      <c r="B9" s="34" t="s">
        <v>7</v>
      </c>
      <c r="C9" s="34"/>
      <c r="D9" s="34" t="s">
        <v>8</v>
      </c>
      <c r="E9" s="34"/>
      <c r="F9" s="34"/>
      <c r="G9" s="34"/>
      <c r="H9" s="34"/>
      <c r="I9" s="34"/>
      <c r="J9" s="34"/>
      <c r="K9" s="34"/>
      <c r="L9" s="34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</row>
    <row r="10" spans="1:84" s="3" customFormat="1" ht="16.5" x14ac:dyDescent="0.3">
      <c r="A10" s="31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</row>
    <row r="11" spans="1:84" ht="16.5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</row>
    <row r="12" spans="1:84" s="7" customFormat="1" ht="16.5" x14ac:dyDescent="0.3">
      <c r="A12"/>
      <c r="B12" s="20">
        <f>IF(G12&lt;&gt;"",1+MAX($A$6:B11),"")</f>
        <v>1</v>
      </c>
      <c r="D12" s="5" t="s">
        <v>9</v>
      </c>
      <c r="E12" s="8">
        <v>1</v>
      </c>
      <c r="F12" s="9">
        <v>0</v>
      </c>
      <c r="G12" s="8">
        <f>E12*(1+F12)</f>
        <v>1</v>
      </c>
      <c r="H12" s="6" t="s">
        <v>10</v>
      </c>
      <c r="I12" s="23"/>
      <c r="J12" s="23"/>
      <c r="K12" s="14">
        <f>G12*(I12+J12)</f>
        <v>0</v>
      </c>
    </row>
    <row r="13" spans="1:84" s="7" customFormat="1" ht="16.5" x14ac:dyDescent="0.3">
      <c r="A13"/>
      <c r="B13" s="20">
        <f>IF(G13&lt;&gt;"",1+MAX($A$6:B12),"")</f>
        <v>2</v>
      </c>
      <c r="D13" s="5" t="s">
        <v>11</v>
      </c>
      <c r="E13" s="8">
        <v>1</v>
      </c>
      <c r="F13" s="9">
        <v>0</v>
      </c>
      <c r="G13" s="8">
        <f t="shared" ref="G13:G19" si="0">E13*(1+F13)</f>
        <v>1</v>
      </c>
      <c r="H13" s="6" t="s">
        <v>10</v>
      </c>
      <c r="I13" s="23"/>
      <c r="J13" s="23"/>
      <c r="K13" s="14">
        <f t="shared" ref="K13:K19" si="1">G13*(I13+J13)</f>
        <v>0</v>
      </c>
    </row>
    <row r="14" spans="1:84" s="7" customFormat="1" ht="16.5" x14ac:dyDescent="0.3">
      <c r="A14"/>
      <c r="B14" s="20">
        <f>IF(G14&lt;&gt;"",1+MAX($A$6:B13),"")</f>
        <v>3</v>
      </c>
      <c r="D14" s="5" t="s">
        <v>12</v>
      </c>
      <c r="E14" s="8">
        <v>1</v>
      </c>
      <c r="F14" s="9">
        <v>0</v>
      </c>
      <c r="G14" s="8">
        <f t="shared" si="0"/>
        <v>1</v>
      </c>
      <c r="H14" s="6" t="s">
        <v>10</v>
      </c>
      <c r="I14" s="23"/>
      <c r="J14" s="23"/>
      <c r="K14" s="14">
        <f t="shared" si="1"/>
        <v>0</v>
      </c>
    </row>
    <row r="15" spans="1:84" s="7" customFormat="1" ht="16.5" x14ac:dyDescent="0.3">
      <c r="A15"/>
      <c r="B15" s="20">
        <f>IF(G15&lt;&gt;"",1+MAX($A$6:B14),"")</f>
        <v>4</v>
      </c>
      <c r="D15" s="5" t="s">
        <v>13</v>
      </c>
      <c r="E15" s="8">
        <v>1</v>
      </c>
      <c r="F15" s="9">
        <v>0</v>
      </c>
      <c r="G15" s="8">
        <f t="shared" si="0"/>
        <v>1</v>
      </c>
      <c r="H15" s="6" t="s">
        <v>10</v>
      </c>
      <c r="I15" s="23"/>
      <c r="J15" s="23"/>
      <c r="K15" s="14">
        <f t="shared" si="1"/>
        <v>0</v>
      </c>
    </row>
    <row r="16" spans="1:84" s="7" customFormat="1" ht="16.5" x14ac:dyDescent="0.3">
      <c r="A16"/>
      <c r="B16" s="20">
        <f>IF(G16&lt;&gt;"",1+MAX($A$6:B15),"")</f>
        <v>5</v>
      </c>
      <c r="D16" s="5" t="s">
        <v>14</v>
      </c>
      <c r="E16" s="8">
        <v>1</v>
      </c>
      <c r="F16" s="9">
        <v>0</v>
      </c>
      <c r="G16" s="8">
        <f t="shared" si="0"/>
        <v>1</v>
      </c>
      <c r="H16" s="6" t="s">
        <v>10</v>
      </c>
      <c r="I16" s="23"/>
      <c r="J16" s="23"/>
      <c r="K16" s="14">
        <f t="shared" si="1"/>
        <v>0</v>
      </c>
    </row>
    <row r="17" spans="1:80" s="7" customFormat="1" ht="16.5" x14ac:dyDescent="0.3">
      <c r="A17"/>
      <c r="B17" s="20">
        <f>IF(G17&lt;&gt;"",1+MAX($A$6:B16),"")</f>
        <v>6</v>
      </c>
      <c r="D17" s="5" t="s">
        <v>15</v>
      </c>
      <c r="E17" s="8">
        <v>1</v>
      </c>
      <c r="F17" s="9">
        <v>0</v>
      </c>
      <c r="G17" s="8">
        <f t="shared" si="0"/>
        <v>1</v>
      </c>
      <c r="H17" s="6" t="s">
        <v>10</v>
      </c>
      <c r="I17" s="23"/>
      <c r="J17" s="23"/>
      <c r="K17" s="14">
        <f t="shared" si="1"/>
        <v>0</v>
      </c>
    </row>
    <row r="18" spans="1:80" s="7" customFormat="1" ht="16.5" x14ac:dyDescent="0.3">
      <c r="A18"/>
      <c r="B18" s="20">
        <f>IF(G18&lt;&gt;"",1+MAX($A$6:B17),"")</f>
        <v>7</v>
      </c>
      <c r="D18" s="5" t="s">
        <v>16</v>
      </c>
      <c r="E18" s="8">
        <v>1</v>
      </c>
      <c r="F18" s="9">
        <v>0</v>
      </c>
      <c r="G18" s="8">
        <f t="shared" si="0"/>
        <v>1</v>
      </c>
      <c r="H18" s="6" t="s">
        <v>10</v>
      </c>
      <c r="I18" s="23"/>
      <c r="J18" s="23"/>
      <c r="K18" s="14">
        <f t="shared" si="1"/>
        <v>0</v>
      </c>
    </row>
    <row r="19" spans="1:80" s="7" customFormat="1" ht="16.5" x14ac:dyDescent="0.3">
      <c r="A19"/>
      <c r="B19" s="20">
        <f>IF(G19&lt;&gt;"",1+MAX($A$6:B18),"")</f>
        <v>8</v>
      </c>
      <c r="D19" s="5" t="s">
        <v>17</v>
      </c>
      <c r="E19" s="8">
        <v>1</v>
      </c>
      <c r="F19" s="9">
        <v>0</v>
      </c>
      <c r="G19" s="8">
        <f t="shared" si="0"/>
        <v>1</v>
      </c>
      <c r="H19" s="6" t="s">
        <v>10</v>
      </c>
      <c r="I19" s="23"/>
      <c r="J19" s="23"/>
      <c r="K19" s="14">
        <f t="shared" si="1"/>
        <v>0</v>
      </c>
    </row>
    <row r="20" spans="1:80" ht="16.5" x14ac:dyDescent="0.3">
      <c r="B20" s="20" t="str">
        <f>IF(G20&lt;&gt;"",1+MAX($A$6:B19),"")</f>
        <v/>
      </c>
      <c r="D20" t="s">
        <v>26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</row>
    <row r="21" spans="1:80" ht="16.5" x14ac:dyDescent="0.3">
      <c r="B21" s="31"/>
      <c r="C21" s="31"/>
      <c r="D21" s="34" t="s">
        <v>18</v>
      </c>
      <c r="E21" s="31"/>
      <c r="F21" s="31"/>
      <c r="G21" s="31"/>
      <c r="H21" s="31"/>
      <c r="I21" s="31"/>
      <c r="J21" s="31"/>
      <c r="K21" s="31"/>
      <c r="L21" s="37">
        <f>SUM(K12:K20)</f>
        <v>0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</row>
    <row r="22" spans="1:80" ht="16.5" x14ac:dyDescent="0.3">
      <c r="B22" s="31"/>
      <c r="C22" s="31"/>
      <c r="D22" s="34"/>
      <c r="E22" s="31"/>
      <c r="F22" s="31"/>
      <c r="G22" s="31"/>
      <c r="H22" s="31"/>
      <c r="I22" s="31"/>
      <c r="J22" s="31"/>
      <c r="K22" s="31"/>
      <c r="L22" s="3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</row>
    <row r="23" spans="1:80" s="7" customFormat="1" ht="16.5" x14ac:dyDescent="0.3">
      <c r="A23"/>
      <c r="B23" s="17"/>
      <c r="D23" s="5"/>
      <c r="E23" s="8"/>
      <c r="F23" s="9"/>
      <c r="G23" s="8"/>
      <c r="H23" s="17"/>
      <c r="I23" s="19"/>
      <c r="J23" s="15"/>
      <c r="K23" s="17"/>
    </row>
    <row r="24" spans="1:80" s="3" customFormat="1" ht="16.5" x14ac:dyDescent="0.3">
      <c r="A24" s="16"/>
      <c r="B24" s="34" t="s">
        <v>33</v>
      </c>
      <c r="C24" s="34"/>
      <c r="D24" s="34" t="s">
        <v>34</v>
      </c>
      <c r="E24" s="34"/>
      <c r="F24" s="34"/>
      <c r="G24" s="34"/>
      <c r="H24" s="34"/>
      <c r="I24" s="34"/>
      <c r="J24" s="34"/>
      <c r="K24" s="34"/>
      <c r="L24" s="34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</row>
    <row r="25" spans="1:80" s="3" customFormat="1" ht="16.5" x14ac:dyDescent="0.3">
      <c r="A25" s="16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</row>
    <row r="26" spans="1:80" s="7" customFormat="1" ht="16.5" x14ac:dyDescent="0.3">
      <c r="A26"/>
      <c r="B26" s="20" t="str">
        <f>IF(G26&lt;&gt;"",1+MAX($A$6:B25),"")</f>
        <v/>
      </c>
      <c r="D26" s="5"/>
      <c r="E26" s="8"/>
      <c r="F26" s="9"/>
      <c r="G26" s="8"/>
      <c r="H26" s="27"/>
      <c r="I26" s="23"/>
      <c r="J26" s="23"/>
      <c r="K26" s="14"/>
    </row>
    <row r="27" spans="1:80" s="7" customFormat="1" ht="24" x14ac:dyDescent="0.3">
      <c r="A27"/>
      <c r="B27" s="20" t="str">
        <f>IF(G27&lt;&gt;"",1+MAX($A$6:B26),"")</f>
        <v/>
      </c>
      <c r="D27" s="22" t="s">
        <v>35</v>
      </c>
      <c r="E27" s="8"/>
      <c r="F27" s="9"/>
      <c r="G27" s="8"/>
      <c r="H27" s="27"/>
      <c r="I27" s="23"/>
      <c r="J27" s="23"/>
      <c r="K27" s="14"/>
    </row>
    <row r="28" spans="1:80" s="7" customFormat="1" ht="16.5" x14ac:dyDescent="0.3">
      <c r="A28"/>
      <c r="B28" s="20">
        <f>IF(G28&lt;&gt;"",1+MAX($A$6:B27),"")</f>
        <v>9</v>
      </c>
      <c r="D28" s="5" t="s">
        <v>36</v>
      </c>
      <c r="E28" s="8">
        <v>7557.4814814814818</v>
      </c>
      <c r="F28" s="9">
        <v>0.1</v>
      </c>
      <c r="G28" s="8">
        <f t="shared" ref="G28:G30" si="2">E28*(1+F28)</f>
        <v>8313.2296296296299</v>
      </c>
      <c r="H28" s="27" t="s">
        <v>37</v>
      </c>
      <c r="I28" s="23"/>
      <c r="J28" s="23"/>
      <c r="K28" s="14">
        <f t="shared" ref="K28:K30" si="3">G28*(I28+J28)</f>
        <v>0</v>
      </c>
    </row>
    <row r="29" spans="1:80" s="7" customFormat="1" ht="16.5" x14ac:dyDescent="0.3">
      <c r="A29"/>
      <c r="B29" s="20">
        <f>IF(G29&lt;&gt;"",1+MAX($A$6:B28),"")</f>
        <v>10</v>
      </c>
      <c r="D29" s="5" t="s">
        <v>38</v>
      </c>
      <c r="E29" s="8">
        <v>5782.333333333333</v>
      </c>
      <c r="F29" s="9">
        <v>0.1</v>
      </c>
      <c r="G29" s="8">
        <f t="shared" si="2"/>
        <v>6360.5666666666666</v>
      </c>
      <c r="H29" s="27" t="s">
        <v>37</v>
      </c>
      <c r="I29" s="23"/>
      <c r="J29" s="23"/>
      <c r="K29" s="14">
        <f t="shared" si="3"/>
        <v>0</v>
      </c>
    </row>
    <row r="30" spans="1:80" s="7" customFormat="1" ht="16.5" x14ac:dyDescent="0.3">
      <c r="A30"/>
      <c r="B30" s="20">
        <f>IF(G30&lt;&gt;"",1+MAX($A$6:B29),"")</f>
        <v>11</v>
      </c>
      <c r="D30" s="5" t="s">
        <v>39</v>
      </c>
      <c r="E30" s="8">
        <v>6046.0740740740739</v>
      </c>
      <c r="F30" s="9">
        <v>0.1</v>
      </c>
      <c r="G30" s="8">
        <f t="shared" si="2"/>
        <v>6650.6814814814816</v>
      </c>
      <c r="H30" s="27" t="s">
        <v>37</v>
      </c>
      <c r="I30" s="23"/>
      <c r="J30" s="23"/>
      <c r="K30" s="14">
        <f t="shared" si="3"/>
        <v>0</v>
      </c>
    </row>
    <row r="31" spans="1:80" s="7" customFormat="1" ht="16.5" x14ac:dyDescent="0.3">
      <c r="A31"/>
      <c r="B31" s="20" t="str">
        <f>IF(G31&lt;&gt;"",1+MAX($A$6:B30),"")</f>
        <v/>
      </c>
      <c r="D31" s="5"/>
      <c r="E31" s="8"/>
      <c r="F31" s="9"/>
      <c r="G31" s="8"/>
      <c r="H31" s="27"/>
      <c r="I31" s="23"/>
      <c r="J31" s="23"/>
      <c r="K31" s="14"/>
    </row>
    <row r="32" spans="1:80" s="7" customFormat="1" ht="16.5" x14ac:dyDescent="0.3">
      <c r="A32"/>
      <c r="B32" s="20" t="str">
        <f>IF(G32&lt;&gt;"",1+MAX($A$6:B31),"")</f>
        <v/>
      </c>
      <c r="D32" s="22" t="s">
        <v>40</v>
      </c>
      <c r="E32" s="8"/>
      <c r="F32" s="9"/>
      <c r="G32" s="8"/>
      <c r="H32" s="27"/>
      <c r="I32" s="23"/>
      <c r="J32" s="23"/>
      <c r="K32" s="14"/>
    </row>
    <row r="33" spans="1:80" s="7" customFormat="1" ht="16.5" x14ac:dyDescent="0.3">
      <c r="A33"/>
      <c r="B33" s="20">
        <f>IF(G33&lt;&gt;"",1+MAX($A$6:B32),"")</f>
        <v>12</v>
      </c>
      <c r="D33" s="5" t="s">
        <v>41</v>
      </c>
      <c r="E33" s="8">
        <f>435614/27</f>
        <v>16133.851851851852</v>
      </c>
      <c r="F33" s="9">
        <v>0.1</v>
      </c>
      <c r="G33" s="8">
        <f t="shared" ref="G33" si="4">E33*(1+F33)</f>
        <v>17747.237037037037</v>
      </c>
      <c r="H33" s="27" t="s">
        <v>37</v>
      </c>
      <c r="I33" s="23"/>
      <c r="J33" s="23"/>
      <c r="K33" s="14">
        <f t="shared" ref="K33" si="5">G33*(I33+J33)</f>
        <v>0</v>
      </c>
    </row>
    <row r="34" spans="1:80" s="7" customFormat="1" ht="16.5" x14ac:dyDescent="0.3">
      <c r="A34"/>
      <c r="B34" s="20" t="str">
        <f>IF(G34&lt;&gt;"",1+MAX($A$6:B33),"")</f>
        <v/>
      </c>
      <c r="D34" s="5"/>
      <c r="E34" s="8"/>
      <c r="F34" s="9"/>
      <c r="G34" s="8"/>
      <c r="H34" s="27"/>
      <c r="I34" s="23"/>
      <c r="J34" s="23"/>
      <c r="K34" s="14"/>
    </row>
    <row r="35" spans="1:80" ht="16.5" x14ac:dyDescent="0.3">
      <c r="B35" s="31"/>
      <c r="C35" s="31"/>
      <c r="D35" s="34" t="s">
        <v>18</v>
      </c>
      <c r="E35" s="31"/>
      <c r="F35" s="31"/>
      <c r="G35" s="31"/>
      <c r="H35" s="31"/>
      <c r="I35" s="31"/>
      <c r="J35" s="31"/>
      <c r="K35" s="31"/>
      <c r="L35" s="37">
        <f>SUM(K26:K34)</f>
        <v>0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</row>
    <row r="36" spans="1:80" ht="16.5" x14ac:dyDescent="0.3">
      <c r="B36" s="31"/>
      <c r="C36" s="31"/>
      <c r="D36" s="34"/>
      <c r="E36" s="31"/>
      <c r="F36" s="31"/>
      <c r="G36" s="31"/>
      <c r="H36" s="31"/>
      <c r="I36" s="31"/>
      <c r="J36" s="31"/>
      <c r="K36" s="31"/>
      <c r="L36" s="3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</row>
    <row r="37" spans="1:80" s="7" customFormat="1" ht="16.5" x14ac:dyDescent="0.3">
      <c r="A37"/>
      <c r="B37" s="20"/>
      <c r="D37" s="5"/>
      <c r="E37" s="8"/>
      <c r="F37" s="9"/>
      <c r="G37" s="8"/>
      <c r="H37" s="21"/>
      <c r="I37" s="23"/>
      <c r="J37" s="23"/>
      <c r="K37" s="14"/>
    </row>
    <row r="38" spans="1:80" s="3" customFormat="1" ht="16.5" x14ac:dyDescent="0.3">
      <c r="A38" s="26"/>
      <c r="B38" s="34" t="s">
        <v>42</v>
      </c>
      <c r="C38" s="34"/>
      <c r="D38" s="34" t="s">
        <v>43</v>
      </c>
      <c r="E38" s="34"/>
      <c r="F38" s="34"/>
      <c r="G38" s="34"/>
      <c r="H38" s="34"/>
      <c r="I38" s="34"/>
      <c r="J38" s="34"/>
      <c r="K38" s="34"/>
      <c r="L38" s="34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</row>
    <row r="39" spans="1:80" s="3" customFormat="1" ht="16.5" x14ac:dyDescent="0.3">
      <c r="A39" s="2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</row>
    <row r="40" spans="1:80" s="7" customFormat="1" ht="16.5" x14ac:dyDescent="0.3">
      <c r="A40"/>
      <c r="B40" s="20" t="str">
        <f>IF(G40&lt;&gt;"",1+MAX($A$6:B39),"")</f>
        <v/>
      </c>
      <c r="D40" s="5"/>
      <c r="E40" s="8"/>
      <c r="F40" s="9"/>
      <c r="G40" s="8"/>
      <c r="H40" s="27"/>
      <c r="I40" s="23"/>
      <c r="J40" s="23"/>
      <c r="K40" s="14"/>
    </row>
    <row r="41" spans="1:80" s="7" customFormat="1" ht="16.5" x14ac:dyDescent="0.3">
      <c r="A41"/>
      <c r="B41" s="20" t="str">
        <f>IF(G41&lt;&gt;"",1+MAX($A$6:B40),"")</f>
        <v/>
      </c>
      <c r="D41" s="22" t="s">
        <v>44</v>
      </c>
      <c r="E41" s="8"/>
      <c r="F41" s="9"/>
      <c r="G41" s="8"/>
      <c r="H41" s="27"/>
      <c r="I41" s="23"/>
      <c r="J41" s="23"/>
      <c r="K41" s="14"/>
    </row>
    <row r="42" spans="1:80" s="7" customFormat="1" ht="16.5" x14ac:dyDescent="0.3">
      <c r="A42"/>
      <c r="B42" s="20">
        <f>IF(G42&lt;&gt;"",1+MAX($A$6:B41),"")</f>
        <v>13</v>
      </c>
      <c r="D42" s="5" t="s">
        <v>45</v>
      </c>
      <c r="E42" s="8">
        <v>164257</v>
      </c>
      <c r="F42" s="9">
        <v>0.1</v>
      </c>
      <c r="G42" s="8">
        <f t="shared" ref="G42:G45" si="6">E42*(1+F42)</f>
        <v>180682.7</v>
      </c>
      <c r="H42" s="27" t="s">
        <v>30</v>
      </c>
      <c r="I42" s="23"/>
      <c r="J42" s="23"/>
      <c r="K42" s="14">
        <f t="shared" ref="K42:K45" si="7">G42*(I42+J42)</f>
        <v>0</v>
      </c>
    </row>
    <row r="43" spans="1:80" s="7" customFormat="1" ht="96" x14ac:dyDescent="0.3">
      <c r="A43"/>
      <c r="B43" s="20">
        <f>IF(G43&lt;&gt;"",1+MAX($A$6:B42),"")</f>
        <v>14</v>
      </c>
      <c r="D43" s="5" t="s">
        <v>46</v>
      </c>
      <c r="E43" s="8">
        <f>522737-298701</f>
        <v>224036</v>
      </c>
      <c r="F43" s="9">
        <v>0.1</v>
      </c>
      <c r="G43" s="8">
        <f t="shared" si="6"/>
        <v>246439.6</v>
      </c>
      <c r="H43" s="27" t="s">
        <v>30</v>
      </c>
      <c r="I43" s="23"/>
      <c r="J43" s="23"/>
      <c r="K43" s="14">
        <f t="shared" si="7"/>
        <v>0</v>
      </c>
    </row>
    <row r="44" spans="1:80" s="7" customFormat="1" ht="96" x14ac:dyDescent="0.3">
      <c r="A44"/>
      <c r="B44" s="20">
        <f>IF(G44&lt;&gt;"",1+MAX($A$6:B43),"")</f>
        <v>15</v>
      </c>
      <c r="D44" s="5" t="s">
        <v>47</v>
      </c>
      <c r="E44" s="8">
        <v>174245</v>
      </c>
      <c r="F44" s="9">
        <v>0.1</v>
      </c>
      <c r="G44" s="8">
        <f t="shared" si="6"/>
        <v>191669.50000000003</v>
      </c>
      <c r="H44" s="27" t="s">
        <v>30</v>
      </c>
      <c r="I44" s="23"/>
      <c r="J44" s="23"/>
      <c r="K44" s="14">
        <f t="shared" si="7"/>
        <v>0</v>
      </c>
    </row>
    <row r="45" spans="1:80" s="7" customFormat="1" ht="96" x14ac:dyDescent="0.3">
      <c r="A45"/>
      <c r="B45" s="20">
        <f>IF(G45&lt;&gt;"",1+MAX($A$6:B44),"")</f>
        <v>16</v>
      </c>
      <c r="D45" s="5" t="s">
        <v>48</v>
      </c>
      <c r="E45" s="8">
        <v>124456</v>
      </c>
      <c r="F45" s="9">
        <v>0.1</v>
      </c>
      <c r="G45" s="8">
        <f t="shared" si="6"/>
        <v>136901.6</v>
      </c>
      <c r="H45" s="27" t="s">
        <v>30</v>
      </c>
      <c r="I45" s="23"/>
      <c r="J45" s="23"/>
      <c r="K45" s="14">
        <f t="shared" si="7"/>
        <v>0</v>
      </c>
    </row>
    <row r="46" spans="1:80" s="7" customFormat="1" ht="16.5" x14ac:dyDescent="0.3">
      <c r="A46"/>
      <c r="B46" s="20" t="str">
        <f>IF(G46&lt;&gt;"",1+MAX($A$6:B45),"")</f>
        <v/>
      </c>
      <c r="D46" s="5"/>
      <c r="E46" s="8"/>
      <c r="F46" s="9"/>
      <c r="G46" s="8"/>
      <c r="H46" s="27"/>
      <c r="I46" s="23"/>
      <c r="J46" s="23"/>
      <c r="K46" s="14"/>
    </row>
    <row r="47" spans="1:80" s="7" customFormat="1" ht="24" x14ac:dyDescent="0.3">
      <c r="A47"/>
      <c r="B47" s="20" t="str">
        <f>IF(G47&lt;&gt;"",1+MAX($A$6:B46),"")</f>
        <v/>
      </c>
      <c r="D47" s="22" t="s">
        <v>49</v>
      </c>
      <c r="E47" s="8"/>
      <c r="F47" s="9"/>
      <c r="G47" s="8"/>
      <c r="H47" s="27"/>
      <c r="I47" s="23"/>
      <c r="J47" s="23"/>
      <c r="K47" s="14"/>
    </row>
    <row r="48" spans="1:80" s="7" customFormat="1" ht="48" x14ac:dyDescent="0.3">
      <c r="A48"/>
      <c r="B48" s="20">
        <f>IF(G48&lt;&gt;"",1+MAX($A$6:B47),"")</f>
        <v>17</v>
      </c>
      <c r="D48" s="5" t="s">
        <v>50</v>
      </c>
      <c r="E48" s="8">
        <v>12934</v>
      </c>
      <c r="F48" s="9">
        <v>0.1</v>
      </c>
      <c r="G48" s="8">
        <f t="shared" ref="G48:G54" si="8">E48*(1+F48)</f>
        <v>14227.400000000001</v>
      </c>
      <c r="H48" s="27" t="s">
        <v>30</v>
      </c>
      <c r="I48" s="23"/>
      <c r="J48" s="23"/>
      <c r="K48" s="14">
        <f t="shared" ref="K48:K54" si="9">G48*(I48+J48)</f>
        <v>0</v>
      </c>
    </row>
    <row r="49" spans="1:11" s="7" customFormat="1" ht="96" x14ac:dyDescent="0.3">
      <c r="A49"/>
      <c r="B49" s="20">
        <f>IF(G49&lt;&gt;"",1+MAX($A$6:B48),"")</f>
        <v>18</v>
      </c>
      <c r="D49" s="5" t="s">
        <v>46</v>
      </c>
      <c r="E49" s="8">
        <v>43145</v>
      </c>
      <c r="F49" s="9">
        <v>0.1</v>
      </c>
      <c r="G49" s="8">
        <f t="shared" si="8"/>
        <v>47459.500000000007</v>
      </c>
      <c r="H49" s="27" t="s">
        <v>30</v>
      </c>
      <c r="I49" s="23"/>
      <c r="J49" s="23"/>
      <c r="K49" s="14">
        <f t="shared" si="9"/>
        <v>0</v>
      </c>
    </row>
    <row r="50" spans="1:11" s="7" customFormat="1" ht="16.5" x14ac:dyDescent="0.3">
      <c r="A50"/>
      <c r="B50" s="20">
        <f>IF(G50&lt;&gt;"",1+MAX($A$6:B49),"")</f>
        <v>19</v>
      </c>
      <c r="D50" s="5" t="s">
        <v>51</v>
      </c>
      <c r="E50" s="8">
        <v>30633</v>
      </c>
      <c r="F50" s="9">
        <v>0.1</v>
      </c>
      <c r="G50" s="8">
        <f t="shared" si="8"/>
        <v>33696.300000000003</v>
      </c>
      <c r="H50" s="27" t="s">
        <v>30</v>
      </c>
      <c r="I50" s="23"/>
      <c r="J50" s="23"/>
      <c r="K50" s="14">
        <f t="shared" si="9"/>
        <v>0</v>
      </c>
    </row>
    <row r="51" spans="1:11" s="7" customFormat="1" ht="24" x14ac:dyDescent="0.3">
      <c r="A51"/>
      <c r="B51" s="20">
        <f>IF(G51&lt;&gt;"",1+MAX($A$6:B50),"")</f>
        <v>20</v>
      </c>
      <c r="D51" s="5" t="s">
        <v>52</v>
      </c>
      <c r="E51" s="8">
        <v>330</v>
      </c>
      <c r="F51" s="9">
        <v>0.1</v>
      </c>
      <c r="G51" s="8">
        <f t="shared" si="8"/>
        <v>363.00000000000006</v>
      </c>
      <c r="H51" s="27" t="s">
        <v>30</v>
      </c>
      <c r="I51" s="23"/>
      <c r="J51" s="23"/>
      <c r="K51" s="14">
        <f t="shared" si="9"/>
        <v>0</v>
      </c>
    </row>
    <row r="52" spans="1:11" s="7" customFormat="1" ht="24" x14ac:dyDescent="0.3">
      <c r="A52"/>
      <c r="B52" s="20">
        <f>IF(G52&lt;&gt;"",1+MAX($A$6:B51),"")</f>
        <v>21</v>
      </c>
      <c r="D52" s="5" t="s">
        <v>53</v>
      </c>
      <c r="E52" s="8">
        <v>13833</v>
      </c>
      <c r="F52" s="9">
        <v>0.1</v>
      </c>
      <c r="G52" s="8">
        <f t="shared" si="8"/>
        <v>15216.300000000001</v>
      </c>
      <c r="H52" s="27" t="s">
        <v>30</v>
      </c>
      <c r="I52" s="23"/>
      <c r="J52" s="23"/>
      <c r="K52" s="14">
        <f t="shared" si="9"/>
        <v>0</v>
      </c>
    </row>
    <row r="53" spans="1:11" s="7" customFormat="1" ht="48" x14ac:dyDescent="0.3">
      <c r="A53"/>
      <c r="B53" s="20">
        <f>IF(G53&lt;&gt;"",1+MAX($A$6:B52),"")</f>
        <v>22</v>
      </c>
      <c r="D53" s="5" t="s">
        <v>54</v>
      </c>
      <c r="E53" s="8">
        <v>3000</v>
      </c>
      <c r="F53" s="9">
        <v>0.1</v>
      </c>
      <c r="G53" s="8">
        <f t="shared" si="8"/>
        <v>3300.0000000000005</v>
      </c>
      <c r="H53" s="27" t="s">
        <v>30</v>
      </c>
      <c r="I53" s="23"/>
      <c r="J53" s="23"/>
      <c r="K53" s="14">
        <f t="shared" si="9"/>
        <v>0</v>
      </c>
    </row>
    <row r="54" spans="1:11" s="7" customFormat="1" ht="36" x14ac:dyDescent="0.3">
      <c r="A54"/>
      <c r="B54" s="20">
        <f>IF(G54&lt;&gt;"",1+MAX($A$6:B53),"")</f>
        <v>23</v>
      </c>
      <c r="D54" s="5" t="s">
        <v>55</v>
      </c>
      <c r="E54" s="8">
        <v>1961</v>
      </c>
      <c r="F54" s="9">
        <v>0.1</v>
      </c>
      <c r="G54" s="8">
        <f t="shared" si="8"/>
        <v>2157.1000000000004</v>
      </c>
      <c r="H54" s="27" t="s">
        <v>30</v>
      </c>
      <c r="I54" s="23"/>
      <c r="J54" s="23"/>
      <c r="K54" s="14">
        <f t="shared" si="9"/>
        <v>0</v>
      </c>
    </row>
    <row r="55" spans="1:11" s="7" customFormat="1" ht="16.5" x14ac:dyDescent="0.3">
      <c r="A55"/>
      <c r="B55" s="20" t="str">
        <f>IF(G55&lt;&gt;"",1+MAX($A$6:B54),"")</f>
        <v/>
      </c>
      <c r="D55" s="5"/>
      <c r="E55" s="8"/>
      <c r="F55" s="9"/>
      <c r="G55" s="8"/>
      <c r="H55" s="27"/>
      <c r="I55" s="23"/>
      <c r="J55" s="23"/>
      <c r="K55" s="14"/>
    </row>
    <row r="56" spans="1:11" s="7" customFormat="1" ht="16.5" x14ac:dyDescent="0.3">
      <c r="A56"/>
      <c r="B56" s="20" t="str">
        <f>IF(G56&lt;&gt;"",1+MAX($A$6:B55),"")</f>
        <v/>
      </c>
      <c r="D56" s="22" t="s">
        <v>56</v>
      </c>
      <c r="E56" s="8"/>
      <c r="F56" s="9"/>
      <c r="G56" s="8"/>
      <c r="H56" s="27"/>
      <c r="I56" s="23"/>
      <c r="J56" s="23"/>
      <c r="K56" s="14"/>
    </row>
    <row r="57" spans="1:11" s="7" customFormat="1" ht="16.5" x14ac:dyDescent="0.3">
      <c r="A57"/>
      <c r="B57" s="20">
        <f>IF(G57&lt;&gt;"",1+MAX($A$6:B56),"")</f>
        <v>24</v>
      </c>
      <c r="D57" s="5" t="s">
        <v>57</v>
      </c>
      <c r="E57" s="8">
        <v>539</v>
      </c>
      <c r="F57" s="9">
        <v>0.1</v>
      </c>
      <c r="G57" s="8">
        <f t="shared" ref="G57:G58" si="10">E57*(1+F57)</f>
        <v>592.90000000000009</v>
      </c>
      <c r="H57" s="27" t="s">
        <v>31</v>
      </c>
      <c r="I57" s="23"/>
      <c r="J57" s="23"/>
      <c r="K57" s="14">
        <f t="shared" ref="K57:K58" si="11">G57*(I57+J57)</f>
        <v>0</v>
      </c>
    </row>
    <row r="58" spans="1:11" s="7" customFormat="1" ht="16.5" x14ac:dyDescent="0.3">
      <c r="A58"/>
      <c r="B58" s="20">
        <f>IF(G58&lt;&gt;"",1+MAX($A$6:B57),"")</f>
        <v>25</v>
      </c>
      <c r="D58" s="5" t="s">
        <v>58</v>
      </c>
      <c r="E58" s="8">
        <v>32852</v>
      </c>
      <c r="F58" s="9">
        <v>0.1</v>
      </c>
      <c r="G58" s="8">
        <f t="shared" si="10"/>
        <v>36137.200000000004</v>
      </c>
      <c r="H58" s="27" t="s">
        <v>31</v>
      </c>
      <c r="I58" s="23"/>
      <c r="J58" s="23"/>
      <c r="K58" s="14">
        <f t="shared" si="11"/>
        <v>0</v>
      </c>
    </row>
    <row r="59" spans="1:11" s="7" customFormat="1" ht="16.5" x14ac:dyDescent="0.3">
      <c r="A59"/>
      <c r="B59" s="20" t="str">
        <f>IF(G59&lt;&gt;"",1+MAX($A$6:B58),"")</f>
        <v/>
      </c>
      <c r="D59" s="5"/>
      <c r="E59" s="8"/>
      <c r="F59" s="9"/>
      <c r="G59" s="8"/>
      <c r="H59" s="27"/>
      <c r="I59" s="23"/>
      <c r="J59" s="23"/>
      <c r="K59" s="14"/>
    </row>
    <row r="60" spans="1:11" s="7" customFormat="1" ht="16.5" x14ac:dyDescent="0.3">
      <c r="A60"/>
      <c r="B60" s="20" t="str">
        <f>IF(G60&lt;&gt;"",1+MAX($A$6:B59),"")</f>
        <v/>
      </c>
      <c r="D60" s="22" t="s">
        <v>59</v>
      </c>
      <c r="E60" s="8"/>
      <c r="F60" s="9"/>
      <c r="G60" s="8"/>
      <c r="H60" s="27"/>
      <c r="I60" s="23"/>
      <c r="J60" s="23"/>
      <c r="K60" s="14"/>
    </row>
    <row r="61" spans="1:11" s="7" customFormat="1" ht="16.5" x14ac:dyDescent="0.3">
      <c r="A61"/>
      <c r="B61" s="20">
        <f>IF(G61&lt;&gt;"",1+MAX($A$6:B60),"")</f>
        <v>26</v>
      </c>
      <c r="D61" s="5" t="s">
        <v>60</v>
      </c>
      <c r="E61" s="8">
        <v>8</v>
      </c>
      <c r="F61" s="9">
        <v>0</v>
      </c>
      <c r="G61" s="8">
        <f t="shared" ref="G61:G67" si="12">E61*(1+F61)</f>
        <v>8</v>
      </c>
      <c r="H61" s="27" t="s">
        <v>32</v>
      </c>
      <c r="I61" s="23"/>
      <c r="J61" s="23"/>
      <c r="K61" s="14">
        <f t="shared" ref="K61:K67" si="13">G61*(I61+J61)</f>
        <v>0</v>
      </c>
    </row>
    <row r="62" spans="1:11" s="7" customFormat="1" ht="16.5" x14ac:dyDescent="0.3">
      <c r="A62"/>
      <c r="B62" s="20">
        <f>IF(G62&lt;&gt;"",1+MAX($A$6:B61),"")</f>
        <v>27</v>
      </c>
      <c r="D62" s="5" t="s">
        <v>61</v>
      </c>
      <c r="E62" s="8">
        <v>3</v>
      </c>
      <c r="F62" s="9">
        <v>0</v>
      </c>
      <c r="G62" s="8">
        <f t="shared" si="12"/>
        <v>3</v>
      </c>
      <c r="H62" s="27" t="s">
        <v>32</v>
      </c>
      <c r="I62" s="23"/>
      <c r="J62" s="23"/>
      <c r="K62" s="14">
        <f t="shared" si="13"/>
        <v>0</v>
      </c>
    </row>
    <row r="63" spans="1:11" s="7" customFormat="1" ht="16.5" x14ac:dyDescent="0.3">
      <c r="A63"/>
      <c r="B63" s="20">
        <f>IF(G63&lt;&gt;"",1+MAX($A$6:B62),"")</f>
        <v>28</v>
      </c>
      <c r="D63" s="5" t="s">
        <v>62</v>
      </c>
      <c r="E63" s="8">
        <v>6</v>
      </c>
      <c r="F63" s="9">
        <v>0</v>
      </c>
      <c r="G63" s="8">
        <f t="shared" si="12"/>
        <v>6</v>
      </c>
      <c r="H63" s="27" t="s">
        <v>32</v>
      </c>
      <c r="I63" s="23"/>
      <c r="J63" s="23"/>
      <c r="K63" s="14">
        <f t="shared" si="13"/>
        <v>0</v>
      </c>
    </row>
    <row r="64" spans="1:11" s="7" customFormat="1" ht="16.5" x14ac:dyDescent="0.3">
      <c r="A64"/>
      <c r="B64" s="20">
        <f>IF(G64&lt;&gt;"",1+MAX($A$6:B63),"")</f>
        <v>29</v>
      </c>
      <c r="D64" s="5" t="s">
        <v>63</v>
      </c>
      <c r="E64" s="8">
        <v>1</v>
      </c>
      <c r="F64" s="9">
        <v>0</v>
      </c>
      <c r="G64" s="8">
        <f t="shared" si="12"/>
        <v>1</v>
      </c>
      <c r="H64" s="27" t="s">
        <v>32</v>
      </c>
      <c r="I64" s="23"/>
      <c r="J64" s="23"/>
      <c r="K64" s="14">
        <f t="shared" si="13"/>
        <v>0</v>
      </c>
    </row>
    <row r="65" spans="1:80" s="7" customFormat="1" ht="16.5" x14ac:dyDescent="0.3">
      <c r="A65"/>
      <c r="B65" s="20">
        <f>IF(G65&lt;&gt;"",1+MAX($A$6:B64),"")</f>
        <v>30</v>
      </c>
      <c r="D65" s="5" t="s">
        <v>64</v>
      </c>
      <c r="E65" s="8">
        <v>2</v>
      </c>
      <c r="F65" s="9">
        <v>0</v>
      </c>
      <c r="G65" s="8">
        <f t="shared" si="12"/>
        <v>2</v>
      </c>
      <c r="H65" s="27" t="s">
        <v>32</v>
      </c>
      <c r="I65" s="23"/>
      <c r="J65" s="23"/>
      <c r="K65" s="14">
        <f t="shared" si="13"/>
        <v>0</v>
      </c>
    </row>
    <row r="66" spans="1:80" s="7" customFormat="1" ht="24" x14ac:dyDescent="0.3">
      <c r="A66"/>
      <c r="B66" s="20">
        <f>IF(G66&lt;&gt;"",1+MAX($A$6:B65),"")</f>
        <v>31</v>
      </c>
      <c r="D66" s="5" t="s">
        <v>65</v>
      </c>
      <c r="E66" s="8">
        <v>5</v>
      </c>
      <c r="F66" s="9">
        <v>0</v>
      </c>
      <c r="G66" s="8">
        <f t="shared" si="12"/>
        <v>5</v>
      </c>
      <c r="H66" s="27" t="s">
        <v>32</v>
      </c>
      <c r="I66" s="23"/>
      <c r="J66" s="23"/>
      <c r="K66" s="14">
        <f t="shared" si="13"/>
        <v>0</v>
      </c>
    </row>
    <row r="67" spans="1:80" s="7" customFormat="1" ht="16.5" x14ac:dyDescent="0.3">
      <c r="A67"/>
      <c r="B67" s="20">
        <f>IF(G67&lt;&gt;"",1+MAX($A$6:B66),"")</f>
        <v>32</v>
      </c>
      <c r="D67" s="5" t="s">
        <v>66</v>
      </c>
      <c r="E67" s="8">
        <v>2</v>
      </c>
      <c r="F67" s="9">
        <v>0</v>
      </c>
      <c r="G67" s="8">
        <f t="shared" si="12"/>
        <v>2</v>
      </c>
      <c r="H67" s="27" t="s">
        <v>32</v>
      </c>
      <c r="I67" s="23"/>
      <c r="J67" s="23"/>
      <c r="K67" s="14">
        <f t="shared" si="13"/>
        <v>0</v>
      </c>
    </row>
    <row r="68" spans="1:80" s="7" customFormat="1" ht="75" x14ac:dyDescent="0.3">
      <c r="A68"/>
      <c r="B68" s="20" t="str">
        <f>IF(G68&lt;&gt;"",1+MAX($A$6:B67),"")</f>
        <v/>
      </c>
      <c r="D68" s="29" t="s">
        <v>67</v>
      </c>
      <c r="E68" s="8"/>
      <c r="F68" s="9"/>
      <c r="G68" s="8"/>
      <c r="H68" s="27"/>
      <c r="I68" s="23"/>
      <c r="J68" s="23"/>
      <c r="K68" s="14"/>
    </row>
    <row r="69" spans="1:80" s="7" customFormat="1" ht="16.5" x14ac:dyDescent="0.3">
      <c r="A69"/>
      <c r="B69" s="20" t="str">
        <f>IF(G69&lt;&gt;"",1+MAX($A$6:B68),"")</f>
        <v/>
      </c>
      <c r="D69" s="5"/>
      <c r="E69" s="8"/>
      <c r="F69" s="9"/>
      <c r="G69" s="8"/>
      <c r="H69" s="27"/>
      <c r="I69" s="23"/>
      <c r="J69" s="23"/>
      <c r="K69" s="14"/>
    </row>
    <row r="70" spans="1:80" s="7" customFormat="1" ht="16.5" x14ac:dyDescent="0.3">
      <c r="A70"/>
      <c r="B70" s="20" t="str">
        <f>IF(G70&lt;&gt;"",1+MAX($A$6:B69),"")</f>
        <v/>
      </c>
      <c r="D70" s="22" t="s">
        <v>68</v>
      </c>
      <c r="E70" s="8"/>
      <c r="F70" s="9"/>
      <c r="G70" s="8"/>
      <c r="H70" s="27"/>
      <c r="I70" s="23"/>
      <c r="J70" s="23"/>
      <c r="K70" s="14"/>
    </row>
    <row r="71" spans="1:80" s="7" customFormat="1" ht="36" x14ac:dyDescent="0.3">
      <c r="A71"/>
      <c r="B71" s="20">
        <f>IF(G71&lt;&gt;"",1+MAX($A$6:B70),"")</f>
        <v>33</v>
      </c>
      <c r="D71" s="5" t="s">
        <v>69</v>
      </c>
      <c r="E71" s="8">
        <v>336.68</v>
      </c>
      <c r="F71" s="9">
        <v>0.1</v>
      </c>
      <c r="G71" s="8">
        <f t="shared" ref="G71:G73" si="14">E71*(1+F71)</f>
        <v>370.34800000000001</v>
      </c>
      <c r="H71" s="27" t="s">
        <v>30</v>
      </c>
      <c r="I71" s="23"/>
      <c r="J71" s="23"/>
      <c r="K71" s="14">
        <f t="shared" ref="K71:K76" si="15">G71*(I71+J71)</f>
        <v>0</v>
      </c>
    </row>
    <row r="72" spans="1:80" s="7" customFormat="1" ht="16.5" x14ac:dyDescent="0.3">
      <c r="A72"/>
      <c r="B72" s="20">
        <f>IF(G72&lt;&gt;"",1+MAX($A$6:B71),"")</f>
        <v>34</v>
      </c>
      <c r="D72" s="5" t="s">
        <v>70</v>
      </c>
      <c r="E72" s="8">
        <v>569</v>
      </c>
      <c r="F72" s="9">
        <v>0.1</v>
      </c>
      <c r="G72" s="8">
        <f t="shared" si="14"/>
        <v>625.90000000000009</v>
      </c>
      <c r="H72" s="27" t="s">
        <v>30</v>
      </c>
      <c r="I72" s="23"/>
      <c r="J72" s="23"/>
      <c r="K72" s="14">
        <f t="shared" si="15"/>
        <v>0</v>
      </c>
    </row>
    <row r="73" spans="1:80" s="7" customFormat="1" ht="24" x14ac:dyDescent="0.3">
      <c r="A73"/>
      <c r="B73" s="20">
        <f>IF(G73&lt;&gt;"",1+MAX($A$6:B72),"")</f>
        <v>35</v>
      </c>
      <c r="D73" s="5" t="s">
        <v>71</v>
      </c>
      <c r="E73" s="8">
        <v>834</v>
      </c>
      <c r="F73" s="9">
        <v>0.1</v>
      </c>
      <c r="G73" s="8">
        <f t="shared" si="14"/>
        <v>917.40000000000009</v>
      </c>
      <c r="H73" s="27" t="s">
        <v>30</v>
      </c>
      <c r="I73" s="23"/>
      <c r="J73" s="23"/>
      <c r="K73" s="14">
        <f t="shared" si="15"/>
        <v>0</v>
      </c>
    </row>
    <row r="74" spans="1:80" s="7" customFormat="1" ht="16.5" x14ac:dyDescent="0.3">
      <c r="A74"/>
      <c r="B74" s="20" t="str">
        <f>IF(G74&lt;&gt;"",1+MAX($A$6:B73),"")</f>
        <v/>
      </c>
      <c r="D74" s="5"/>
      <c r="E74" s="8"/>
      <c r="F74" s="9"/>
      <c r="G74" s="8"/>
      <c r="H74" s="27"/>
      <c r="I74" s="23"/>
      <c r="J74" s="23"/>
      <c r="K74" s="14">
        <f t="shared" si="15"/>
        <v>0</v>
      </c>
    </row>
    <row r="75" spans="1:80" s="7" customFormat="1" ht="16.5" x14ac:dyDescent="0.3">
      <c r="A75"/>
      <c r="B75" s="20">
        <f>IF(G75&lt;&gt;"",1+MAX($A$6:B74),"")</f>
        <v>36</v>
      </c>
      <c r="D75" s="5" t="s">
        <v>72</v>
      </c>
      <c r="E75" s="8">
        <v>3487</v>
      </c>
      <c r="F75" s="9">
        <v>0.1</v>
      </c>
      <c r="G75" s="8">
        <f t="shared" ref="G75:G76" si="16">E75*(1+F75)</f>
        <v>3835.7000000000003</v>
      </c>
      <c r="H75" s="27" t="s">
        <v>30</v>
      </c>
      <c r="I75" s="23"/>
      <c r="J75" s="23"/>
      <c r="K75" s="14">
        <f t="shared" si="15"/>
        <v>0</v>
      </c>
    </row>
    <row r="76" spans="1:80" s="7" customFormat="1" ht="16.5" x14ac:dyDescent="0.3">
      <c r="A76"/>
      <c r="B76" s="20">
        <f>IF(G76&lt;&gt;"",1+MAX($A$6:B75),"")</f>
        <v>37</v>
      </c>
      <c r="D76" s="5" t="s">
        <v>73</v>
      </c>
      <c r="E76" s="8">
        <v>8377</v>
      </c>
      <c r="F76" s="9">
        <v>0.1</v>
      </c>
      <c r="G76" s="8">
        <f t="shared" si="16"/>
        <v>9214.7000000000007</v>
      </c>
      <c r="H76" s="27" t="s">
        <v>30</v>
      </c>
      <c r="I76" s="23"/>
      <c r="J76" s="23"/>
      <c r="K76" s="14">
        <f t="shared" si="15"/>
        <v>0</v>
      </c>
    </row>
    <row r="77" spans="1:80" s="7" customFormat="1" ht="16.5" x14ac:dyDescent="0.3">
      <c r="A77"/>
      <c r="B77" s="20" t="str">
        <f>IF(G77&lt;&gt;"",1+MAX($A$6:B76),"")</f>
        <v/>
      </c>
      <c r="D77" s="5"/>
      <c r="E77" s="8"/>
      <c r="F77" s="9"/>
      <c r="G77" s="8"/>
      <c r="H77" s="27"/>
      <c r="I77" s="23"/>
      <c r="J77" s="23"/>
      <c r="K77" s="14"/>
    </row>
    <row r="78" spans="1:80" ht="16.5" x14ac:dyDescent="0.3">
      <c r="B78" s="31"/>
      <c r="C78" s="31"/>
      <c r="D78" s="34" t="s">
        <v>18</v>
      </c>
      <c r="E78" s="31"/>
      <c r="F78" s="31"/>
      <c r="G78" s="31"/>
      <c r="H78" s="31"/>
      <c r="I78" s="31"/>
      <c r="J78" s="31"/>
      <c r="K78" s="31"/>
      <c r="L78" s="37">
        <f>SUM(K40:K77)</f>
        <v>0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</row>
    <row r="79" spans="1:80" ht="16.5" x14ac:dyDescent="0.3">
      <c r="B79" s="31"/>
      <c r="C79" s="31"/>
      <c r="D79" s="34"/>
      <c r="E79" s="31"/>
      <c r="F79" s="31"/>
      <c r="G79" s="31"/>
      <c r="H79" s="31"/>
      <c r="I79" s="31"/>
      <c r="J79" s="31"/>
      <c r="K79" s="31"/>
      <c r="L79" s="3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</row>
    <row r="80" spans="1:80" s="7" customFormat="1" ht="16.5" x14ac:dyDescent="0.3">
      <c r="A80"/>
      <c r="B80" s="20"/>
      <c r="D80" s="5"/>
      <c r="E80" s="8"/>
      <c r="F80" s="9"/>
      <c r="G80" s="8"/>
      <c r="H80" s="27"/>
      <c r="I80" s="23"/>
      <c r="J80" s="23"/>
      <c r="K80" s="14"/>
    </row>
    <row r="81" spans="1:80" s="3" customFormat="1" ht="16.5" x14ac:dyDescent="0.3">
      <c r="A81" s="26"/>
      <c r="B81" s="34" t="s">
        <v>74</v>
      </c>
      <c r="C81" s="34"/>
      <c r="D81" s="34" t="s">
        <v>75</v>
      </c>
      <c r="E81" s="34"/>
      <c r="F81" s="34"/>
      <c r="G81" s="34"/>
      <c r="H81" s="34"/>
      <c r="I81" s="34"/>
      <c r="J81" s="34"/>
      <c r="K81" s="34"/>
      <c r="L81" s="34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</row>
    <row r="82" spans="1:80" s="3" customFormat="1" ht="16.5" x14ac:dyDescent="0.3">
      <c r="A82" s="26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</row>
    <row r="83" spans="1:80" s="7" customFormat="1" ht="16.5" x14ac:dyDescent="0.3">
      <c r="A83"/>
      <c r="B83" s="20" t="str">
        <f>IF(G83&lt;&gt;"",1+MAX($A$6:B82),"")</f>
        <v/>
      </c>
      <c r="D83" s="5"/>
      <c r="E83" s="8"/>
      <c r="F83" s="9"/>
      <c r="G83" s="8"/>
      <c r="H83" s="27"/>
      <c r="I83" s="23"/>
      <c r="J83" s="23"/>
      <c r="K83" s="14"/>
    </row>
    <row r="84" spans="1:80" s="7" customFormat="1" ht="16.5" x14ac:dyDescent="0.3">
      <c r="A84"/>
      <c r="B84" s="20" t="str">
        <f>IF(G84&lt;&gt;"",1+MAX($A$6:B83),"")</f>
        <v/>
      </c>
      <c r="D84" s="30" t="s">
        <v>152</v>
      </c>
      <c r="E84" s="8"/>
      <c r="F84" s="9"/>
      <c r="G84" s="8"/>
      <c r="H84" s="28"/>
      <c r="I84" s="23"/>
      <c r="J84" s="23"/>
      <c r="K84" s="14"/>
    </row>
    <row r="85" spans="1:80" s="7" customFormat="1" ht="16.5" x14ac:dyDescent="0.3">
      <c r="A85"/>
      <c r="B85" s="20" t="str">
        <f>IF(G85&lt;&gt;"",1+MAX($A$6:B84),"")</f>
        <v/>
      </c>
      <c r="D85" s="22" t="s">
        <v>101</v>
      </c>
      <c r="E85" s="8"/>
      <c r="F85" s="9"/>
      <c r="G85" s="8"/>
      <c r="H85" s="28"/>
      <c r="I85" s="23"/>
      <c r="J85" s="23"/>
      <c r="K85" s="14"/>
    </row>
    <row r="86" spans="1:80" s="7" customFormat="1" ht="16.5" x14ac:dyDescent="0.3">
      <c r="A86"/>
      <c r="B86" s="20">
        <f>IF(G86&lt;&gt;"",1+MAX($A$6:B85),"")</f>
        <v>38</v>
      </c>
      <c r="D86" s="5" t="s">
        <v>102</v>
      </c>
      <c r="E86" s="8">
        <v>1489</v>
      </c>
      <c r="F86" s="9">
        <v>0.1</v>
      </c>
      <c r="G86" s="8">
        <f t="shared" ref="G86" si="17">E86*(1+F86)</f>
        <v>1637.9</v>
      </c>
      <c r="H86" s="28" t="s">
        <v>31</v>
      </c>
      <c r="I86" s="23"/>
      <c r="J86" s="23"/>
      <c r="K86" s="14">
        <f t="shared" ref="K86" si="18">G86*(I86+J86)</f>
        <v>0</v>
      </c>
    </row>
    <row r="87" spans="1:80" s="7" customFormat="1" ht="16.5" x14ac:dyDescent="0.3">
      <c r="A87"/>
      <c r="B87" s="20" t="str">
        <f>IF(G87&lt;&gt;"",1+MAX($A$6:B86),"")</f>
        <v/>
      </c>
      <c r="D87" s="5"/>
      <c r="E87" s="8"/>
      <c r="F87" s="9"/>
      <c r="G87" s="8"/>
      <c r="H87" s="28"/>
      <c r="I87" s="23"/>
      <c r="J87" s="23"/>
      <c r="K87" s="14"/>
    </row>
    <row r="88" spans="1:80" s="7" customFormat="1" ht="16.5" x14ac:dyDescent="0.3">
      <c r="A88"/>
      <c r="B88" s="20" t="str">
        <f>IF(G88&lt;&gt;"",1+MAX($A$6:B87),"")</f>
        <v/>
      </c>
      <c r="D88" s="22" t="s">
        <v>97</v>
      </c>
      <c r="E88" s="8"/>
      <c r="F88" s="9"/>
      <c r="G88" s="8"/>
      <c r="H88" s="28"/>
      <c r="I88" s="23"/>
      <c r="J88" s="23"/>
      <c r="K88" s="14"/>
    </row>
    <row r="89" spans="1:80" s="7" customFormat="1" ht="16.5" x14ac:dyDescent="0.3">
      <c r="A89"/>
      <c r="B89" s="20">
        <f>IF(G89&lt;&gt;"",1+MAX($A$6:B88),"")</f>
        <v>39</v>
      </c>
      <c r="D89" s="5" t="s">
        <v>98</v>
      </c>
      <c r="E89" s="8">
        <v>978</v>
      </c>
      <c r="F89" s="9">
        <v>0.1</v>
      </c>
      <c r="G89" s="8">
        <f t="shared" ref="G89" si="19">E89*(1+F89)</f>
        <v>1075.8000000000002</v>
      </c>
      <c r="H89" s="28" t="s">
        <v>31</v>
      </c>
      <c r="I89" s="23"/>
      <c r="J89" s="23"/>
      <c r="K89" s="14">
        <f t="shared" ref="K89" si="20">G89*(I89+J89)</f>
        <v>0</v>
      </c>
    </row>
    <row r="90" spans="1:80" s="7" customFormat="1" ht="16.5" x14ac:dyDescent="0.3">
      <c r="A90"/>
      <c r="B90" s="20" t="str">
        <f>IF(G90&lt;&gt;"",1+MAX($A$6:B89),"")</f>
        <v/>
      </c>
      <c r="D90" s="5"/>
      <c r="E90" s="8"/>
      <c r="F90" s="9"/>
      <c r="G90" s="8"/>
      <c r="H90" s="28"/>
      <c r="I90" s="23"/>
      <c r="J90" s="23"/>
      <c r="K90" s="14"/>
    </row>
    <row r="91" spans="1:80" s="7" customFormat="1" ht="16.5" x14ac:dyDescent="0.3">
      <c r="A91"/>
      <c r="B91" s="20" t="str">
        <f>IF(G91&lt;&gt;"",1+MAX($A$6:B90),"")</f>
        <v/>
      </c>
      <c r="D91" s="22" t="s">
        <v>99</v>
      </c>
      <c r="E91" s="8"/>
      <c r="F91" s="9"/>
      <c r="G91" s="8"/>
      <c r="H91" s="28"/>
      <c r="I91" s="23"/>
      <c r="J91" s="23"/>
      <c r="K91" s="14"/>
    </row>
    <row r="92" spans="1:80" s="7" customFormat="1" ht="16.5" x14ac:dyDescent="0.3">
      <c r="A92"/>
      <c r="B92" s="20">
        <f>IF(G92&lt;&gt;"",1+MAX($A$6:B91),"")</f>
        <v>40</v>
      </c>
      <c r="D92" s="5" t="s">
        <v>100</v>
      </c>
      <c r="E92" s="8">
        <v>1003</v>
      </c>
      <c r="F92" s="9">
        <v>0.1</v>
      </c>
      <c r="G92" s="8">
        <f t="shared" ref="G92" si="21">E92*(1+F92)</f>
        <v>1103.3000000000002</v>
      </c>
      <c r="H92" s="28" t="s">
        <v>31</v>
      </c>
      <c r="I92" s="23"/>
      <c r="J92" s="23"/>
      <c r="K92" s="14">
        <f t="shared" ref="K92" si="22">G92*(I92+J92)</f>
        <v>0</v>
      </c>
    </row>
    <row r="93" spans="1:80" s="7" customFormat="1" ht="16.5" x14ac:dyDescent="0.3">
      <c r="A93"/>
      <c r="B93" s="20" t="str">
        <f>IF(G93&lt;&gt;"",1+MAX($A$6:B92),"")</f>
        <v/>
      </c>
      <c r="D93" s="5"/>
      <c r="E93" s="8"/>
      <c r="F93" s="9"/>
      <c r="G93" s="8"/>
      <c r="H93" s="28"/>
      <c r="I93" s="23"/>
      <c r="J93" s="23"/>
      <c r="K93" s="14"/>
    </row>
    <row r="94" spans="1:80" s="7" customFormat="1" ht="16.5" x14ac:dyDescent="0.3">
      <c r="A94"/>
      <c r="B94" s="20" t="str">
        <f>IF(G94&lt;&gt;"",1+MAX($A$6:B93),"")</f>
        <v/>
      </c>
      <c r="D94" s="22" t="s">
        <v>117</v>
      </c>
      <c r="E94" s="8"/>
      <c r="F94" s="9"/>
      <c r="G94" s="8"/>
      <c r="H94" s="28"/>
      <c r="I94" s="23"/>
      <c r="J94" s="23"/>
      <c r="K94" s="14"/>
    </row>
    <row r="95" spans="1:80" s="7" customFormat="1" ht="16.5" x14ac:dyDescent="0.3">
      <c r="A95"/>
      <c r="B95" s="20">
        <f>IF(G95&lt;&gt;"",1+MAX($A$6:B94),"")</f>
        <v>41</v>
      </c>
      <c r="D95" s="5" t="s">
        <v>118</v>
      </c>
      <c r="E95" s="8">
        <v>1</v>
      </c>
      <c r="F95" s="9">
        <v>0</v>
      </c>
      <c r="G95" s="8">
        <f t="shared" ref="G95:G97" si="23">E95*(1+F95)</f>
        <v>1</v>
      </c>
      <c r="H95" s="28" t="s">
        <v>32</v>
      </c>
      <c r="I95" s="23"/>
      <c r="J95" s="23"/>
      <c r="K95" s="14">
        <f t="shared" ref="K95:K97" si="24">G95*(I95+J95)</f>
        <v>0</v>
      </c>
    </row>
    <row r="96" spans="1:80" s="7" customFormat="1" ht="16.5" x14ac:dyDescent="0.3">
      <c r="A96"/>
      <c r="B96" s="20">
        <f>IF(G96&lt;&gt;"",1+MAX($A$6:B95),"")</f>
        <v>42</v>
      </c>
      <c r="D96" s="5" t="s">
        <v>119</v>
      </c>
      <c r="E96" s="8">
        <v>5</v>
      </c>
      <c r="F96" s="9">
        <v>0</v>
      </c>
      <c r="G96" s="8">
        <f t="shared" si="23"/>
        <v>5</v>
      </c>
      <c r="H96" s="28" t="s">
        <v>32</v>
      </c>
      <c r="I96" s="23"/>
      <c r="J96" s="23"/>
      <c r="K96" s="14">
        <f t="shared" si="24"/>
        <v>0</v>
      </c>
    </row>
    <row r="97" spans="1:11" s="7" customFormat="1" ht="16.5" x14ac:dyDescent="0.3">
      <c r="A97"/>
      <c r="B97" s="20">
        <f>IF(G97&lt;&gt;"",1+MAX($A$6:B96),"")</f>
        <v>43</v>
      </c>
      <c r="D97" s="5" t="s">
        <v>121</v>
      </c>
      <c r="E97" s="8">
        <v>1</v>
      </c>
      <c r="F97" s="9">
        <v>0</v>
      </c>
      <c r="G97" s="8">
        <f t="shared" si="23"/>
        <v>1</v>
      </c>
      <c r="H97" s="28" t="s">
        <v>32</v>
      </c>
      <c r="I97" s="23"/>
      <c r="J97" s="23"/>
      <c r="K97" s="14">
        <f t="shared" si="24"/>
        <v>0</v>
      </c>
    </row>
    <row r="98" spans="1:11" s="7" customFormat="1" ht="16.5" x14ac:dyDescent="0.3">
      <c r="A98"/>
      <c r="B98" s="20" t="str">
        <f>IF(G98&lt;&gt;"",1+MAX($A$6:B97),"")</f>
        <v/>
      </c>
      <c r="D98" s="5"/>
      <c r="E98" s="8"/>
      <c r="F98" s="9"/>
      <c r="G98" s="8"/>
      <c r="H98" s="28"/>
      <c r="I98" s="23"/>
      <c r="J98" s="23"/>
      <c r="K98" s="14"/>
    </row>
    <row r="99" spans="1:11" s="7" customFormat="1" ht="16.5" x14ac:dyDescent="0.3">
      <c r="A99"/>
      <c r="B99" s="20" t="str">
        <f>IF(G99&lt;&gt;"",1+MAX($A$6:B98),"")</f>
        <v/>
      </c>
      <c r="D99" s="22" t="s">
        <v>122</v>
      </c>
      <c r="E99" s="8"/>
      <c r="F99" s="9"/>
      <c r="G99" s="8"/>
      <c r="H99" s="28"/>
      <c r="I99" s="23"/>
      <c r="J99" s="23"/>
      <c r="K99" s="14"/>
    </row>
    <row r="100" spans="1:11" s="7" customFormat="1" ht="16.5" x14ac:dyDescent="0.3">
      <c r="A100"/>
      <c r="B100" s="20">
        <f>IF(G100&lt;&gt;"",1+MAX($A$6:B99),"")</f>
        <v>44</v>
      </c>
      <c r="D100" s="5" t="s">
        <v>119</v>
      </c>
      <c r="E100" s="8">
        <v>11</v>
      </c>
      <c r="F100" s="9">
        <v>0</v>
      </c>
      <c r="G100" s="8">
        <v>46</v>
      </c>
      <c r="H100" s="28" t="s">
        <v>32</v>
      </c>
      <c r="I100" s="23"/>
      <c r="J100" s="23"/>
      <c r="K100" s="14">
        <f t="shared" ref="K100:K102" si="25">G100*(I100+J100)</f>
        <v>0</v>
      </c>
    </row>
    <row r="101" spans="1:11" s="7" customFormat="1" ht="16.5" x14ac:dyDescent="0.3">
      <c r="A101"/>
      <c r="B101" s="20">
        <f>IF(G101&lt;&gt;"",1+MAX($A$6:B100),"")</f>
        <v>45</v>
      </c>
      <c r="D101" s="5" t="s">
        <v>123</v>
      </c>
      <c r="E101" s="8">
        <v>2</v>
      </c>
      <c r="F101" s="9">
        <v>0</v>
      </c>
      <c r="G101" s="8">
        <f t="shared" ref="G101:G102" si="26">E101*(1+F101)</f>
        <v>2</v>
      </c>
      <c r="H101" s="28" t="s">
        <v>32</v>
      </c>
      <c r="I101" s="23"/>
      <c r="J101" s="23"/>
      <c r="K101" s="14">
        <f t="shared" si="25"/>
        <v>0</v>
      </c>
    </row>
    <row r="102" spans="1:11" s="7" customFormat="1" ht="16.5" x14ac:dyDescent="0.3">
      <c r="A102"/>
      <c r="B102" s="20">
        <f>IF(G102&lt;&gt;"",1+MAX($A$6:B101),"")</f>
        <v>46</v>
      </c>
      <c r="D102" s="5" t="s">
        <v>120</v>
      </c>
      <c r="E102" s="8">
        <v>3</v>
      </c>
      <c r="F102" s="9">
        <v>0</v>
      </c>
      <c r="G102" s="8">
        <f t="shared" si="26"/>
        <v>3</v>
      </c>
      <c r="H102" s="28" t="s">
        <v>32</v>
      </c>
      <c r="I102" s="23"/>
      <c r="J102" s="23"/>
      <c r="K102" s="14">
        <f t="shared" si="25"/>
        <v>0</v>
      </c>
    </row>
    <row r="103" spans="1:11" s="7" customFormat="1" ht="16.5" x14ac:dyDescent="0.3">
      <c r="A103"/>
      <c r="B103" s="20" t="str">
        <f>IF(G103&lt;&gt;"",1+MAX($A$6:B102),"")</f>
        <v/>
      </c>
      <c r="D103" s="5"/>
      <c r="E103" s="8"/>
      <c r="F103" s="9"/>
      <c r="G103" s="8"/>
      <c r="H103" s="28"/>
      <c r="I103" s="23"/>
      <c r="J103" s="23"/>
      <c r="K103" s="14"/>
    </row>
    <row r="104" spans="1:11" s="7" customFormat="1" ht="16.5" x14ac:dyDescent="0.3">
      <c r="A104"/>
      <c r="B104" s="20" t="str">
        <f>IF(G104&lt;&gt;"",1+MAX($A$6:B103),"")</f>
        <v/>
      </c>
      <c r="D104" s="22" t="s">
        <v>125</v>
      </c>
      <c r="E104" s="8"/>
      <c r="F104" s="9"/>
      <c r="G104" s="8"/>
      <c r="H104" s="28"/>
      <c r="I104" s="23"/>
      <c r="J104" s="23"/>
      <c r="K104" s="14"/>
    </row>
    <row r="105" spans="1:11" s="7" customFormat="1" ht="16.5" x14ac:dyDescent="0.3">
      <c r="A105"/>
      <c r="B105" s="20">
        <f>IF(G105&lt;&gt;"",1+MAX($A$6:B104),"")</f>
        <v>47</v>
      </c>
      <c r="D105" s="5" t="s">
        <v>129</v>
      </c>
      <c r="E105" s="8">
        <v>314</v>
      </c>
      <c r="F105" s="9">
        <v>0.1</v>
      </c>
      <c r="G105" s="8">
        <f t="shared" ref="G105:G107" si="27">E105*(1+F105)</f>
        <v>345.40000000000003</v>
      </c>
      <c r="H105" s="28" t="s">
        <v>30</v>
      </c>
      <c r="I105" s="23"/>
      <c r="J105" s="23"/>
      <c r="K105" s="14">
        <f t="shared" ref="K105:K107" si="28">G105*(I105+J105)</f>
        <v>0</v>
      </c>
    </row>
    <row r="106" spans="1:11" s="7" customFormat="1" ht="16.5" x14ac:dyDescent="0.3">
      <c r="A106"/>
      <c r="B106" s="20">
        <f>IF(G106&lt;&gt;"",1+MAX($A$6:B105),"")</f>
        <v>48</v>
      </c>
      <c r="D106" s="5" t="s">
        <v>130</v>
      </c>
      <c r="E106" s="8">
        <v>326</v>
      </c>
      <c r="F106" s="9">
        <v>0.1</v>
      </c>
      <c r="G106" s="8">
        <f t="shared" si="27"/>
        <v>358.6</v>
      </c>
      <c r="H106" s="28" t="s">
        <v>30</v>
      </c>
      <c r="I106" s="23"/>
      <c r="J106" s="23"/>
      <c r="K106" s="14">
        <f t="shared" si="28"/>
        <v>0</v>
      </c>
    </row>
    <row r="107" spans="1:11" s="7" customFormat="1" ht="16.5" x14ac:dyDescent="0.3">
      <c r="A107"/>
      <c r="B107" s="20">
        <f>IF(G107&lt;&gt;"",1+MAX($A$6:B106),"")</f>
        <v>49</v>
      </c>
      <c r="D107" s="5" t="s">
        <v>131</v>
      </c>
      <c r="E107" s="8">
        <v>340</v>
      </c>
      <c r="F107" s="9">
        <v>0.1</v>
      </c>
      <c r="G107" s="8">
        <f t="shared" si="27"/>
        <v>374.00000000000006</v>
      </c>
      <c r="H107" s="28" t="s">
        <v>30</v>
      </c>
      <c r="I107" s="23"/>
      <c r="J107" s="23"/>
      <c r="K107" s="14">
        <f t="shared" si="28"/>
        <v>0</v>
      </c>
    </row>
    <row r="108" spans="1:11" s="7" customFormat="1" ht="16.5" x14ac:dyDescent="0.3">
      <c r="A108"/>
      <c r="B108" s="20" t="str">
        <f>IF(G108&lt;&gt;"",1+MAX($A$6:B107),"")</f>
        <v/>
      </c>
      <c r="D108" s="5"/>
      <c r="E108" s="8"/>
      <c r="F108" s="9"/>
      <c r="G108" s="8"/>
      <c r="H108" s="28"/>
      <c r="I108" s="23"/>
      <c r="J108" s="23"/>
      <c r="K108" s="14"/>
    </row>
    <row r="109" spans="1:11" s="7" customFormat="1" ht="16.5" x14ac:dyDescent="0.3">
      <c r="A109"/>
      <c r="B109" s="20" t="str">
        <f>IF(G109&lt;&gt;"",1+MAX($A$6:B108),"")</f>
        <v/>
      </c>
      <c r="D109" s="22" t="s">
        <v>79</v>
      </c>
      <c r="E109" s="8"/>
      <c r="F109" s="9"/>
      <c r="G109" s="8"/>
      <c r="H109" s="28"/>
      <c r="I109" s="23"/>
      <c r="J109" s="23"/>
      <c r="K109" s="14"/>
    </row>
    <row r="110" spans="1:11" s="7" customFormat="1" ht="24" x14ac:dyDescent="0.3">
      <c r="A110"/>
      <c r="B110" s="20">
        <f>IF(G110&lt;&gt;"",1+MAX($A$6:B109),"")</f>
        <v>50</v>
      </c>
      <c r="D110" s="5" t="s">
        <v>80</v>
      </c>
      <c r="E110" s="8">
        <v>1072.5</v>
      </c>
      <c r="F110" s="9">
        <v>0.1</v>
      </c>
      <c r="G110" s="8">
        <f t="shared" ref="G110:G116" si="29">E110*(1+F110)</f>
        <v>1179.75</v>
      </c>
      <c r="H110" s="28" t="s">
        <v>31</v>
      </c>
      <c r="I110" s="23"/>
      <c r="J110" s="23"/>
      <c r="K110" s="14">
        <f t="shared" ref="K110:K116" si="30">G110*(I110+J110)</f>
        <v>0</v>
      </c>
    </row>
    <row r="111" spans="1:11" s="7" customFormat="1" ht="24" x14ac:dyDescent="0.3">
      <c r="A111"/>
      <c r="B111" s="20">
        <f>IF(G111&lt;&gt;"",1+MAX($A$6:B110),"")</f>
        <v>51</v>
      </c>
      <c r="D111" s="5" t="s">
        <v>81</v>
      </c>
      <c r="E111" s="8">
        <v>314.25</v>
      </c>
      <c r="F111" s="9">
        <v>0.1</v>
      </c>
      <c r="G111" s="8">
        <f t="shared" si="29"/>
        <v>345.67500000000001</v>
      </c>
      <c r="H111" s="28" t="s">
        <v>31</v>
      </c>
      <c r="I111" s="23"/>
      <c r="J111" s="23"/>
      <c r="K111" s="14">
        <f t="shared" si="30"/>
        <v>0</v>
      </c>
    </row>
    <row r="112" spans="1:11" s="7" customFormat="1" ht="24" x14ac:dyDescent="0.3">
      <c r="A112"/>
      <c r="B112" s="20">
        <f>IF(G112&lt;&gt;"",1+MAX($A$6:B111),"")</f>
        <v>52</v>
      </c>
      <c r="D112" s="5" t="s">
        <v>82</v>
      </c>
      <c r="E112" s="8">
        <v>145</v>
      </c>
      <c r="F112" s="9">
        <v>0.1</v>
      </c>
      <c r="G112" s="8">
        <f t="shared" si="29"/>
        <v>159.5</v>
      </c>
      <c r="H112" s="28" t="s">
        <v>31</v>
      </c>
      <c r="I112" s="23"/>
      <c r="J112" s="23"/>
      <c r="K112" s="14">
        <f t="shared" si="30"/>
        <v>0</v>
      </c>
    </row>
    <row r="113" spans="1:11" s="7" customFormat="1" ht="24" x14ac:dyDescent="0.3">
      <c r="A113"/>
      <c r="B113" s="20">
        <f>IF(G113&lt;&gt;"",1+MAX($A$6:B112),"")</f>
        <v>53</v>
      </c>
      <c r="D113" s="5" t="s">
        <v>83</v>
      </c>
      <c r="E113" s="8">
        <v>325</v>
      </c>
      <c r="F113" s="9">
        <v>0.1</v>
      </c>
      <c r="G113" s="8">
        <f t="shared" si="29"/>
        <v>357.50000000000006</v>
      </c>
      <c r="H113" s="28" t="s">
        <v>31</v>
      </c>
      <c r="I113" s="23"/>
      <c r="J113" s="23"/>
      <c r="K113" s="14">
        <f t="shared" si="30"/>
        <v>0</v>
      </c>
    </row>
    <row r="114" spans="1:11" s="7" customFormat="1" ht="24" x14ac:dyDescent="0.3">
      <c r="A114"/>
      <c r="B114" s="20">
        <f>IF(G114&lt;&gt;"",1+MAX($A$6:B113),"")</f>
        <v>54</v>
      </c>
      <c r="D114" s="5" t="s">
        <v>84</v>
      </c>
      <c r="E114" s="8">
        <v>159</v>
      </c>
      <c r="F114" s="9">
        <v>0.1</v>
      </c>
      <c r="G114" s="8">
        <f t="shared" si="29"/>
        <v>174.9</v>
      </c>
      <c r="H114" s="28" t="s">
        <v>31</v>
      </c>
      <c r="I114" s="23"/>
      <c r="J114" s="23"/>
      <c r="K114" s="14">
        <f t="shared" si="30"/>
        <v>0</v>
      </c>
    </row>
    <row r="115" spans="1:11" s="7" customFormat="1" ht="24" x14ac:dyDescent="0.3">
      <c r="A115"/>
      <c r="B115" s="20">
        <f>IF(G115&lt;&gt;"",1+MAX($A$6:B114),"")</f>
        <v>55</v>
      </c>
      <c r="D115" s="5" t="s">
        <v>85</v>
      </c>
      <c r="E115" s="8">
        <v>43.75</v>
      </c>
      <c r="F115" s="9">
        <v>0.1</v>
      </c>
      <c r="G115" s="8">
        <f t="shared" si="29"/>
        <v>48.125000000000007</v>
      </c>
      <c r="H115" s="28" t="s">
        <v>31</v>
      </c>
      <c r="I115" s="23"/>
      <c r="J115" s="23"/>
      <c r="K115" s="14">
        <f t="shared" si="30"/>
        <v>0</v>
      </c>
    </row>
    <row r="116" spans="1:11" s="7" customFormat="1" ht="24" x14ac:dyDescent="0.3">
      <c r="A116"/>
      <c r="B116" s="20">
        <f>IF(G116&lt;&gt;"",1+MAX($A$6:B115),"")</f>
        <v>56</v>
      </c>
      <c r="D116" s="5" t="s">
        <v>86</v>
      </c>
      <c r="E116" s="8">
        <v>42.25</v>
      </c>
      <c r="F116" s="9">
        <v>0.1</v>
      </c>
      <c r="G116" s="8">
        <f t="shared" si="29"/>
        <v>46.475000000000001</v>
      </c>
      <c r="H116" s="28" t="s">
        <v>31</v>
      </c>
      <c r="I116" s="23"/>
      <c r="J116" s="23"/>
      <c r="K116" s="14">
        <f t="shared" si="30"/>
        <v>0</v>
      </c>
    </row>
    <row r="117" spans="1:11" s="7" customFormat="1" ht="16.5" x14ac:dyDescent="0.3">
      <c r="A117"/>
      <c r="B117" s="20" t="str">
        <f>IF(G117&lt;&gt;"",1+MAX($A$6:B116),"")</f>
        <v/>
      </c>
      <c r="D117" s="5"/>
      <c r="E117" s="8"/>
      <c r="F117" s="9"/>
      <c r="G117" s="8"/>
      <c r="H117" s="28"/>
      <c r="I117" s="23"/>
      <c r="J117" s="23"/>
      <c r="K117" s="14"/>
    </row>
    <row r="118" spans="1:11" s="7" customFormat="1" ht="16.5" x14ac:dyDescent="0.3">
      <c r="A118"/>
      <c r="B118" s="20" t="str">
        <f>IF(G118&lt;&gt;"",1+MAX($A$6:B117),"")</f>
        <v/>
      </c>
      <c r="D118" s="22" t="s">
        <v>87</v>
      </c>
      <c r="E118" s="8"/>
      <c r="F118" s="9"/>
      <c r="G118" s="8"/>
      <c r="H118" s="28"/>
      <c r="I118" s="23"/>
      <c r="J118" s="23"/>
      <c r="K118" s="14"/>
    </row>
    <row r="119" spans="1:11" s="7" customFormat="1" ht="24" x14ac:dyDescent="0.3">
      <c r="A119"/>
      <c r="B119" s="20">
        <f>IF(G119&lt;&gt;"",1+MAX($A$6:B118),"")</f>
        <v>57</v>
      </c>
      <c r="D119" s="5" t="s">
        <v>88</v>
      </c>
      <c r="E119" s="8">
        <v>5.75</v>
      </c>
      <c r="F119" s="9">
        <v>0.1</v>
      </c>
      <c r="G119" s="8">
        <f t="shared" ref="G119:G127" si="31">E119*(1+F119)</f>
        <v>6.3250000000000002</v>
      </c>
      <c r="H119" s="28" t="s">
        <v>31</v>
      </c>
      <c r="I119" s="23"/>
      <c r="J119" s="23"/>
      <c r="K119" s="14">
        <f t="shared" ref="K119:K127" si="32">G119*(I119+J119)</f>
        <v>0</v>
      </c>
    </row>
    <row r="120" spans="1:11" s="7" customFormat="1" ht="24" x14ac:dyDescent="0.3">
      <c r="A120"/>
      <c r="B120" s="20">
        <f>IF(G120&lt;&gt;"",1+MAX($A$6:B119),"")</f>
        <v>58</v>
      </c>
      <c r="D120" s="5" t="s">
        <v>89</v>
      </c>
      <c r="E120" s="8">
        <v>240.25</v>
      </c>
      <c r="F120" s="9">
        <v>0.1</v>
      </c>
      <c r="G120" s="8">
        <f t="shared" si="31"/>
        <v>264.27500000000003</v>
      </c>
      <c r="H120" s="28" t="s">
        <v>31</v>
      </c>
      <c r="I120" s="23"/>
      <c r="J120" s="23"/>
      <c r="K120" s="14">
        <f t="shared" si="32"/>
        <v>0</v>
      </c>
    </row>
    <row r="121" spans="1:11" s="7" customFormat="1" ht="24" x14ac:dyDescent="0.3">
      <c r="A121"/>
      <c r="B121" s="20">
        <f>IF(G121&lt;&gt;"",1+MAX($A$6:B120),"")</f>
        <v>59</v>
      </c>
      <c r="D121" s="5" t="s">
        <v>90</v>
      </c>
      <c r="E121" s="8">
        <v>259.25</v>
      </c>
      <c r="F121" s="9">
        <v>0.1</v>
      </c>
      <c r="G121" s="8">
        <f t="shared" si="31"/>
        <v>285.17500000000001</v>
      </c>
      <c r="H121" s="28" t="s">
        <v>31</v>
      </c>
      <c r="I121" s="23"/>
      <c r="J121" s="23"/>
      <c r="K121" s="14">
        <f t="shared" si="32"/>
        <v>0</v>
      </c>
    </row>
    <row r="122" spans="1:11" s="7" customFormat="1" ht="24" x14ac:dyDescent="0.3">
      <c r="A122"/>
      <c r="B122" s="20">
        <f>IF(G122&lt;&gt;"",1+MAX($A$6:B121),"")</f>
        <v>60</v>
      </c>
      <c r="D122" s="5" t="s">
        <v>91</v>
      </c>
      <c r="E122" s="8">
        <v>17</v>
      </c>
      <c r="F122" s="9">
        <v>0.1</v>
      </c>
      <c r="G122" s="8">
        <f t="shared" si="31"/>
        <v>18.700000000000003</v>
      </c>
      <c r="H122" s="28" t="s">
        <v>31</v>
      </c>
      <c r="I122" s="23"/>
      <c r="J122" s="23"/>
      <c r="K122" s="14">
        <f t="shared" si="32"/>
        <v>0</v>
      </c>
    </row>
    <row r="123" spans="1:11" s="7" customFormat="1" ht="24" x14ac:dyDescent="0.3">
      <c r="A123"/>
      <c r="B123" s="20">
        <f>IF(G123&lt;&gt;"",1+MAX($A$6:B122),"")</f>
        <v>61</v>
      </c>
      <c r="D123" s="5" t="s">
        <v>92</v>
      </c>
      <c r="E123" s="8">
        <v>218.5</v>
      </c>
      <c r="F123" s="9">
        <v>0.1</v>
      </c>
      <c r="G123" s="8">
        <f t="shared" si="31"/>
        <v>240.35000000000002</v>
      </c>
      <c r="H123" s="28" t="s">
        <v>31</v>
      </c>
      <c r="I123" s="23"/>
      <c r="J123" s="23"/>
      <c r="K123" s="14">
        <f t="shared" si="32"/>
        <v>0</v>
      </c>
    </row>
    <row r="124" spans="1:11" s="7" customFormat="1" ht="24" x14ac:dyDescent="0.3">
      <c r="A124"/>
      <c r="B124" s="20">
        <f>IF(G124&lt;&gt;"",1+MAX($A$6:B123),"")</f>
        <v>62</v>
      </c>
      <c r="D124" s="5" t="s">
        <v>93</v>
      </c>
      <c r="E124" s="8">
        <v>143.5</v>
      </c>
      <c r="F124" s="9">
        <v>0.1</v>
      </c>
      <c r="G124" s="8">
        <f t="shared" si="31"/>
        <v>157.85000000000002</v>
      </c>
      <c r="H124" s="28" t="s">
        <v>31</v>
      </c>
      <c r="I124" s="23"/>
      <c r="J124" s="23"/>
      <c r="K124" s="14">
        <f t="shared" si="32"/>
        <v>0</v>
      </c>
    </row>
    <row r="125" spans="1:11" s="7" customFormat="1" ht="24" x14ac:dyDescent="0.3">
      <c r="A125"/>
      <c r="B125" s="20">
        <f>IF(G125&lt;&gt;"",1+MAX($A$6:B124),"")</f>
        <v>63</v>
      </c>
      <c r="D125" s="5" t="s">
        <v>94</v>
      </c>
      <c r="E125" s="8">
        <v>158.5</v>
      </c>
      <c r="F125" s="9">
        <v>0.1</v>
      </c>
      <c r="G125" s="8">
        <f t="shared" si="31"/>
        <v>174.35000000000002</v>
      </c>
      <c r="H125" s="28" t="s">
        <v>31</v>
      </c>
      <c r="I125" s="23"/>
      <c r="J125" s="23"/>
      <c r="K125" s="14">
        <f t="shared" si="32"/>
        <v>0</v>
      </c>
    </row>
    <row r="126" spans="1:11" s="7" customFormat="1" ht="24" x14ac:dyDescent="0.3">
      <c r="A126"/>
      <c r="B126" s="20">
        <f>IF(G126&lt;&gt;"",1+MAX($A$6:B125),"")</f>
        <v>64</v>
      </c>
      <c r="D126" s="5" t="s">
        <v>95</v>
      </c>
      <c r="E126" s="8">
        <v>6</v>
      </c>
      <c r="F126" s="9">
        <v>0.1</v>
      </c>
      <c r="G126" s="8">
        <f t="shared" si="31"/>
        <v>6.6000000000000005</v>
      </c>
      <c r="H126" s="28" t="s">
        <v>31</v>
      </c>
      <c r="I126" s="23"/>
      <c r="J126" s="23"/>
      <c r="K126" s="14">
        <f t="shared" si="32"/>
        <v>0</v>
      </c>
    </row>
    <row r="127" spans="1:11" s="7" customFormat="1" ht="24" x14ac:dyDescent="0.3">
      <c r="A127"/>
      <c r="B127" s="20">
        <f>IF(G127&lt;&gt;"",1+MAX($A$6:B126),"")</f>
        <v>65</v>
      </c>
      <c r="D127" s="5" t="s">
        <v>96</v>
      </c>
      <c r="E127" s="8">
        <v>66.75</v>
      </c>
      <c r="F127" s="9">
        <v>0.1</v>
      </c>
      <c r="G127" s="8">
        <f t="shared" si="31"/>
        <v>73.425000000000011</v>
      </c>
      <c r="H127" s="28" t="s">
        <v>31</v>
      </c>
      <c r="I127" s="23"/>
      <c r="J127" s="23"/>
      <c r="K127" s="14">
        <f t="shared" si="32"/>
        <v>0</v>
      </c>
    </row>
    <row r="128" spans="1:11" s="7" customFormat="1" ht="16.5" x14ac:dyDescent="0.3">
      <c r="A128"/>
      <c r="B128" s="20" t="str">
        <f>IF(G128&lt;&gt;"",1+MAX($A$6:B127),"")</f>
        <v/>
      </c>
      <c r="D128" s="5"/>
      <c r="E128" s="8"/>
      <c r="F128" s="9"/>
      <c r="G128" s="8"/>
      <c r="H128" s="28"/>
      <c r="I128" s="23"/>
      <c r="J128" s="23"/>
      <c r="K128" s="14"/>
    </row>
    <row r="129" spans="1:11" s="7" customFormat="1" ht="16.5" x14ac:dyDescent="0.3">
      <c r="A129"/>
      <c r="B129" s="20">
        <f>IF(G129&lt;&gt;"",1+MAX($A$6:B128),"")</f>
        <v>66</v>
      </c>
      <c r="D129" s="22" t="s">
        <v>153</v>
      </c>
      <c r="E129" s="8">
        <v>4</v>
      </c>
      <c r="F129" s="9">
        <v>0</v>
      </c>
      <c r="G129" s="8">
        <f t="shared" ref="G129" si="33">E129*(1+F129)</f>
        <v>4</v>
      </c>
      <c r="H129" s="28" t="s">
        <v>32</v>
      </c>
      <c r="I129" s="23"/>
      <c r="J129" s="23"/>
      <c r="K129" s="14">
        <f t="shared" ref="K129" si="34">G129*(I129+J129)</f>
        <v>0</v>
      </c>
    </row>
    <row r="130" spans="1:11" s="7" customFormat="1" ht="16.5" x14ac:dyDescent="0.3">
      <c r="A130"/>
      <c r="B130" s="20" t="str">
        <f>IF(G130&lt;&gt;"",1+MAX($A$6:B129),"")</f>
        <v/>
      </c>
      <c r="D130" s="5"/>
      <c r="E130" s="8"/>
      <c r="F130" s="9"/>
      <c r="G130" s="8"/>
      <c r="H130" s="28"/>
      <c r="I130" s="23"/>
      <c r="J130" s="23"/>
      <c r="K130" s="14"/>
    </row>
    <row r="131" spans="1:11" s="7" customFormat="1" ht="16.5" x14ac:dyDescent="0.3">
      <c r="A131"/>
      <c r="B131" s="20" t="str">
        <f>IF(G131&lt;&gt;"",1+MAX($A$6:B130),"")</f>
        <v/>
      </c>
      <c r="D131" s="30" t="s">
        <v>154</v>
      </c>
      <c r="E131" s="8"/>
      <c r="F131" s="9"/>
      <c r="G131" s="8"/>
      <c r="H131" s="28"/>
      <c r="I131" s="23"/>
      <c r="J131" s="23"/>
      <c r="K131" s="14"/>
    </row>
    <row r="132" spans="1:11" s="7" customFormat="1" ht="16.5" x14ac:dyDescent="0.3">
      <c r="A132"/>
      <c r="B132" s="20" t="str">
        <f>IF(G132&lt;&gt;"",1+MAX($A$6:B131),"")</f>
        <v/>
      </c>
      <c r="D132" s="22" t="s">
        <v>101</v>
      </c>
      <c r="E132" s="8"/>
      <c r="F132" s="9"/>
      <c r="G132" s="8"/>
      <c r="H132" s="28"/>
      <c r="I132" s="23"/>
      <c r="J132" s="23"/>
      <c r="K132" s="14"/>
    </row>
    <row r="133" spans="1:11" s="7" customFormat="1" ht="16.5" x14ac:dyDescent="0.3">
      <c r="A133"/>
      <c r="B133" s="20">
        <f>IF(G133&lt;&gt;"",1+MAX($A$6:B132),"")</f>
        <v>67</v>
      </c>
      <c r="D133" s="5" t="s">
        <v>102</v>
      </c>
      <c r="E133" s="8">
        <v>1241</v>
      </c>
      <c r="F133" s="9">
        <v>0.1</v>
      </c>
      <c r="G133" s="8">
        <f t="shared" ref="G133" si="35">E133*(1+F133)</f>
        <v>1365.1000000000001</v>
      </c>
      <c r="H133" s="28" t="s">
        <v>31</v>
      </c>
      <c r="I133" s="23"/>
      <c r="J133" s="23"/>
      <c r="K133" s="14">
        <f t="shared" ref="K133" si="36">G133*(I133+J133)</f>
        <v>0</v>
      </c>
    </row>
    <row r="134" spans="1:11" s="7" customFormat="1" ht="16.5" x14ac:dyDescent="0.3">
      <c r="A134"/>
      <c r="B134" s="20" t="str">
        <f>IF(G134&lt;&gt;"",1+MAX($A$6:B133),"")</f>
        <v/>
      </c>
      <c r="D134" s="5"/>
      <c r="E134" s="8"/>
      <c r="F134" s="9"/>
      <c r="G134" s="8"/>
      <c r="H134" s="28"/>
      <c r="I134" s="23"/>
      <c r="J134" s="23"/>
      <c r="K134" s="14"/>
    </row>
    <row r="135" spans="1:11" s="7" customFormat="1" ht="16.5" x14ac:dyDescent="0.3">
      <c r="A135"/>
      <c r="B135" s="20" t="str">
        <f>IF(G135&lt;&gt;"",1+MAX($A$6:B134),"")</f>
        <v/>
      </c>
      <c r="D135" s="22" t="s">
        <v>97</v>
      </c>
      <c r="E135" s="8"/>
      <c r="F135" s="9"/>
      <c r="G135" s="8"/>
      <c r="H135" s="28"/>
      <c r="I135" s="23"/>
      <c r="J135" s="23"/>
      <c r="K135" s="14"/>
    </row>
    <row r="136" spans="1:11" s="7" customFormat="1" ht="16.5" x14ac:dyDescent="0.3">
      <c r="A136"/>
      <c r="B136" s="20">
        <f>IF(G136&lt;&gt;"",1+MAX($A$6:B135),"")</f>
        <v>68</v>
      </c>
      <c r="D136" s="5" t="s">
        <v>98</v>
      </c>
      <c r="E136" s="8">
        <v>1245</v>
      </c>
      <c r="F136" s="9">
        <v>0.1</v>
      </c>
      <c r="G136" s="8">
        <f t="shared" ref="G136" si="37">E136*(1+F136)</f>
        <v>1369.5</v>
      </c>
      <c r="H136" s="28" t="s">
        <v>31</v>
      </c>
      <c r="I136" s="23"/>
      <c r="J136" s="23"/>
      <c r="K136" s="14">
        <f t="shared" ref="K136" si="38">G136*(I136+J136)</f>
        <v>0</v>
      </c>
    </row>
    <row r="137" spans="1:11" s="7" customFormat="1" ht="16.5" x14ac:dyDescent="0.3">
      <c r="A137"/>
      <c r="B137" s="20" t="str">
        <f>IF(G137&lt;&gt;"",1+MAX($A$6:B136),"")</f>
        <v/>
      </c>
      <c r="D137" s="5"/>
      <c r="E137" s="8"/>
      <c r="F137" s="9"/>
      <c r="G137" s="8"/>
      <c r="H137" s="28"/>
      <c r="I137" s="23"/>
      <c r="J137" s="23"/>
      <c r="K137" s="14"/>
    </row>
    <row r="138" spans="1:11" s="7" customFormat="1" ht="16.5" x14ac:dyDescent="0.3">
      <c r="A138"/>
      <c r="B138" s="20" t="str">
        <f>IF(G138&lt;&gt;"",1+MAX($A$6:B137),"")</f>
        <v/>
      </c>
      <c r="D138" s="22" t="s">
        <v>99</v>
      </c>
      <c r="E138" s="8"/>
      <c r="F138" s="9"/>
      <c r="G138" s="8"/>
      <c r="H138" s="28"/>
      <c r="I138" s="23"/>
      <c r="J138" s="23"/>
      <c r="K138" s="14"/>
    </row>
    <row r="139" spans="1:11" s="7" customFormat="1" ht="16.5" x14ac:dyDescent="0.3">
      <c r="A139"/>
      <c r="B139" s="20">
        <f>IF(G139&lt;&gt;"",1+MAX($A$6:B138),"")</f>
        <v>69</v>
      </c>
      <c r="D139" s="5" t="s">
        <v>100</v>
      </c>
      <c r="E139" s="8">
        <v>1469</v>
      </c>
      <c r="F139" s="9">
        <v>0.1</v>
      </c>
      <c r="G139" s="8">
        <f t="shared" ref="G139" si="39">E139*(1+F139)</f>
        <v>1615.9</v>
      </c>
      <c r="H139" s="28" t="s">
        <v>31</v>
      </c>
      <c r="I139" s="23"/>
      <c r="J139" s="23"/>
      <c r="K139" s="14">
        <f t="shared" ref="K139" si="40">G139*(I139+J139)</f>
        <v>0</v>
      </c>
    </row>
    <row r="140" spans="1:11" s="7" customFormat="1" ht="16.5" x14ac:dyDescent="0.3">
      <c r="A140"/>
      <c r="B140" s="20" t="str">
        <f>IF(G140&lt;&gt;"",1+MAX($A$6:B139),"")</f>
        <v/>
      </c>
      <c r="D140" s="5"/>
      <c r="E140" s="8"/>
      <c r="F140" s="9"/>
      <c r="G140" s="8"/>
      <c r="H140" s="28"/>
      <c r="I140" s="23"/>
      <c r="J140" s="23"/>
      <c r="K140" s="14"/>
    </row>
    <row r="141" spans="1:11" s="7" customFormat="1" ht="16.5" x14ac:dyDescent="0.3">
      <c r="A141"/>
      <c r="B141" s="20" t="str">
        <f>IF(G141&lt;&gt;"",1+MAX($A$6:B140),"")</f>
        <v/>
      </c>
      <c r="D141" s="22" t="s">
        <v>117</v>
      </c>
      <c r="E141" s="8"/>
      <c r="F141" s="9"/>
      <c r="G141" s="8"/>
      <c r="H141" s="28"/>
      <c r="I141" s="23"/>
      <c r="J141" s="23"/>
      <c r="K141" s="14"/>
    </row>
    <row r="142" spans="1:11" s="7" customFormat="1" ht="16.5" x14ac:dyDescent="0.3">
      <c r="A142"/>
      <c r="B142" s="20">
        <f>IF(G142&lt;&gt;"",1+MAX($A$6:B141),"")</f>
        <v>70</v>
      </c>
      <c r="D142" s="5" t="s">
        <v>118</v>
      </c>
      <c r="E142" s="8">
        <v>3</v>
      </c>
      <c r="F142" s="9">
        <v>0</v>
      </c>
      <c r="G142" s="8">
        <f t="shared" ref="G142:G145" si="41">E142*(1+F142)</f>
        <v>3</v>
      </c>
      <c r="H142" s="28" t="s">
        <v>32</v>
      </c>
      <c r="I142" s="23"/>
      <c r="J142" s="23"/>
      <c r="K142" s="14">
        <f t="shared" ref="K142:K145" si="42">G142*(I142+J142)</f>
        <v>0</v>
      </c>
    </row>
    <row r="143" spans="1:11" s="7" customFormat="1" ht="16.5" x14ac:dyDescent="0.3">
      <c r="A143"/>
      <c r="B143" s="20">
        <f>IF(G143&lt;&gt;"",1+MAX($A$6:B142),"")</f>
        <v>71</v>
      </c>
      <c r="D143" s="5" t="s">
        <v>119</v>
      </c>
      <c r="E143" s="8">
        <v>16</v>
      </c>
      <c r="F143" s="9">
        <v>0</v>
      </c>
      <c r="G143" s="8">
        <f t="shared" si="41"/>
        <v>16</v>
      </c>
      <c r="H143" s="28" t="s">
        <v>32</v>
      </c>
      <c r="I143" s="23"/>
      <c r="J143" s="23"/>
      <c r="K143" s="14">
        <f t="shared" si="42"/>
        <v>0</v>
      </c>
    </row>
    <row r="144" spans="1:11" s="7" customFormat="1" ht="16.5" x14ac:dyDescent="0.3">
      <c r="A144"/>
      <c r="B144" s="20">
        <f>IF(G144&lt;&gt;"",1+MAX($A$6:B143),"")</f>
        <v>72</v>
      </c>
      <c r="D144" s="5" t="s">
        <v>120</v>
      </c>
      <c r="E144" s="8">
        <v>4</v>
      </c>
      <c r="F144" s="9">
        <v>0</v>
      </c>
      <c r="G144" s="8">
        <f t="shared" si="41"/>
        <v>4</v>
      </c>
      <c r="H144" s="28" t="s">
        <v>32</v>
      </c>
      <c r="I144" s="23"/>
      <c r="J144" s="23"/>
      <c r="K144" s="14">
        <f t="shared" si="42"/>
        <v>0</v>
      </c>
    </row>
    <row r="145" spans="1:11" s="7" customFormat="1" ht="16.5" x14ac:dyDescent="0.3">
      <c r="A145"/>
      <c r="B145" s="20">
        <f>IF(G145&lt;&gt;"",1+MAX($A$6:B144),"")</f>
        <v>73</v>
      </c>
      <c r="D145" s="5" t="s">
        <v>121</v>
      </c>
      <c r="E145" s="8">
        <v>1</v>
      </c>
      <c r="F145" s="9">
        <v>0</v>
      </c>
      <c r="G145" s="8">
        <f t="shared" si="41"/>
        <v>1</v>
      </c>
      <c r="H145" s="28" t="s">
        <v>32</v>
      </c>
      <c r="I145" s="23"/>
      <c r="J145" s="23"/>
      <c r="K145" s="14">
        <f t="shared" si="42"/>
        <v>0</v>
      </c>
    </row>
    <row r="146" spans="1:11" s="7" customFormat="1" ht="16.5" x14ac:dyDescent="0.3">
      <c r="A146"/>
      <c r="B146" s="20" t="str">
        <f>IF(G146&lt;&gt;"",1+MAX($A$6:B145),"")</f>
        <v/>
      </c>
      <c r="D146" s="5"/>
      <c r="E146" s="8"/>
      <c r="F146" s="9"/>
      <c r="G146" s="8"/>
      <c r="H146" s="28"/>
      <c r="I146" s="23"/>
      <c r="J146" s="23"/>
      <c r="K146" s="14"/>
    </row>
    <row r="147" spans="1:11" s="7" customFormat="1" ht="16.5" x14ac:dyDescent="0.3">
      <c r="A147"/>
      <c r="B147" s="20" t="str">
        <f>IF(G147&lt;&gt;"",1+MAX($A$6:B146),"")</f>
        <v/>
      </c>
      <c r="D147" s="22" t="s">
        <v>122</v>
      </c>
      <c r="E147" s="8"/>
      <c r="F147" s="9"/>
      <c r="G147" s="8"/>
      <c r="H147" s="28"/>
      <c r="I147" s="23"/>
      <c r="J147" s="23"/>
      <c r="K147" s="14"/>
    </row>
    <row r="148" spans="1:11" s="7" customFormat="1" ht="16.5" x14ac:dyDescent="0.3">
      <c r="A148"/>
      <c r="B148" s="20">
        <f>IF(G148&lt;&gt;"",1+MAX($A$6:B147),"")</f>
        <v>74</v>
      </c>
      <c r="D148" s="5" t="s">
        <v>119</v>
      </c>
      <c r="E148" s="8">
        <v>13</v>
      </c>
      <c r="F148" s="9">
        <v>0</v>
      </c>
      <c r="G148" s="8">
        <v>46</v>
      </c>
      <c r="H148" s="28" t="s">
        <v>32</v>
      </c>
      <c r="I148" s="23"/>
      <c r="J148" s="23"/>
      <c r="K148" s="14">
        <f t="shared" ref="K148:K153" si="43">G148*(I148+J148)</f>
        <v>0</v>
      </c>
    </row>
    <row r="149" spans="1:11" s="7" customFormat="1" ht="16.5" x14ac:dyDescent="0.3">
      <c r="A149"/>
      <c r="B149" s="20">
        <f>IF(G149&lt;&gt;"",1+MAX($A$6:B148),"")</f>
        <v>75</v>
      </c>
      <c r="D149" s="5" t="s">
        <v>118</v>
      </c>
      <c r="E149" s="8">
        <v>4</v>
      </c>
      <c r="F149" s="9">
        <v>0</v>
      </c>
      <c r="G149" s="8">
        <f t="shared" ref="G149:G153" si="44">E149*(1+F149)</f>
        <v>4</v>
      </c>
      <c r="H149" s="28" t="s">
        <v>32</v>
      </c>
      <c r="I149" s="23"/>
      <c r="J149" s="23"/>
      <c r="K149" s="14">
        <f t="shared" si="43"/>
        <v>0</v>
      </c>
    </row>
    <row r="150" spans="1:11" s="7" customFormat="1" ht="16.5" x14ac:dyDescent="0.3">
      <c r="A150"/>
      <c r="B150" s="20">
        <f>IF(G150&lt;&gt;"",1+MAX($A$6:B149),"")</f>
        <v>76</v>
      </c>
      <c r="D150" s="5" t="s">
        <v>123</v>
      </c>
      <c r="E150" s="8">
        <v>20</v>
      </c>
      <c r="F150" s="9">
        <v>0</v>
      </c>
      <c r="G150" s="8">
        <f t="shared" si="44"/>
        <v>20</v>
      </c>
      <c r="H150" s="28" t="s">
        <v>32</v>
      </c>
      <c r="I150" s="23"/>
      <c r="J150" s="23"/>
      <c r="K150" s="14">
        <f t="shared" si="43"/>
        <v>0</v>
      </c>
    </row>
    <row r="151" spans="1:11" s="7" customFormat="1" ht="16.5" x14ac:dyDescent="0.3">
      <c r="A151"/>
      <c r="B151" s="20">
        <f>IF(G151&lt;&gt;"",1+MAX($A$6:B150),"")</f>
        <v>77</v>
      </c>
      <c r="D151" s="5" t="s">
        <v>120</v>
      </c>
      <c r="E151" s="8">
        <v>2</v>
      </c>
      <c r="F151" s="9">
        <v>0</v>
      </c>
      <c r="G151" s="8">
        <f t="shared" si="44"/>
        <v>2</v>
      </c>
      <c r="H151" s="28" t="s">
        <v>32</v>
      </c>
      <c r="I151" s="23"/>
      <c r="J151" s="23"/>
      <c r="K151" s="14">
        <f t="shared" si="43"/>
        <v>0</v>
      </c>
    </row>
    <row r="152" spans="1:11" s="7" customFormat="1" ht="16.5" x14ac:dyDescent="0.3">
      <c r="A152"/>
      <c r="B152" s="20">
        <f>IF(G152&lt;&gt;"",1+MAX($A$6:B151),"")</f>
        <v>78</v>
      </c>
      <c r="D152" s="5" t="s">
        <v>121</v>
      </c>
      <c r="E152" s="8">
        <v>1</v>
      </c>
      <c r="F152" s="9">
        <v>0</v>
      </c>
      <c r="G152" s="8">
        <f t="shared" si="44"/>
        <v>1</v>
      </c>
      <c r="H152" s="28" t="s">
        <v>32</v>
      </c>
      <c r="I152" s="23"/>
      <c r="J152" s="23"/>
      <c r="K152" s="14">
        <f t="shared" si="43"/>
        <v>0</v>
      </c>
    </row>
    <row r="153" spans="1:11" s="7" customFormat="1" ht="16.5" x14ac:dyDescent="0.3">
      <c r="A153"/>
      <c r="B153" s="20">
        <f>IF(G153&lt;&gt;"",1+MAX($A$6:B152),"")</f>
        <v>79</v>
      </c>
      <c r="D153" s="5" t="s">
        <v>124</v>
      </c>
      <c r="E153" s="8">
        <v>1</v>
      </c>
      <c r="F153" s="9">
        <v>0</v>
      </c>
      <c r="G153" s="8">
        <f t="shared" si="44"/>
        <v>1</v>
      </c>
      <c r="H153" s="28" t="s">
        <v>32</v>
      </c>
      <c r="I153" s="23"/>
      <c r="J153" s="23"/>
      <c r="K153" s="14">
        <f t="shared" si="43"/>
        <v>0</v>
      </c>
    </row>
    <row r="154" spans="1:11" s="7" customFormat="1" ht="16.5" x14ac:dyDescent="0.3">
      <c r="A154"/>
      <c r="B154" s="20" t="str">
        <f>IF(G154&lt;&gt;"",1+MAX($A$6:B153),"")</f>
        <v/>
      </c>
      <c r="D154" s="5"/>
      <c r="E154" s="8"/>
      <c r="F154" s="9"/>
      <c r="G154" s="8"/>
      <c r="H154" s="28"/>
      <c r="I154" s="23"/>
      <c r="J154" s="23"/>
      <c r="K154" s="14"/>
    </row>
    <row r="155" spans="1:11" s="7" customFormat="1" ht="16.5" x14ac:dyDescent="0.3">
      <c r="A155"/>
      <c r="B155" s="20" t="str">
        <f>IF(G155&lt;&gt;"",1+MAX($A$6:B154),"")</f>
        <v/>
      </c>
      <c r="D155" s="22" t="s">
        <v>125</v>
      </c>
      <c r="E155" s="8"/>
      <c r="F155" s="9"/>
      <c r="G155" s="8"/>
      <c r="H155" s="28"/>
      <c r="I155" s="23"/>
      <c r="J155" s="23"/>
      <c r="K155" s="14"/>
    </row>
    <row r="156" spans="1:11" s="7" customFormat="1" ht="16.5" x14ac:dyDescent="0.3">
      <c r="A156"/>
      <c r="B156" s="20">
        <f>IF(G156&lt;&gt;"",1+MAX($A$6:B155),"")</f>
        <v>80</v>
      </c>
      <c r="D156" s="5" t="s">
        <v>126</v>
      </c>
      <c r="E156" s="8">
        <v>340</v>
      </c>
      <c r="F156" s="9">
        <v>0.1</v>
      </c>
      <c r="G156" s="8">
        <f t="shared" ref="G156:G160" si="45">E156*(1+F156)</f>
        <v>374.00000000000006</v>
      </c>
      <c r="H156" s="28" t="s">
        <v>30</v>
      </c>
      <c r="I156" s="23"/>
      <c r="J156" s="23"/>
      <c r="K156" s="14">
        <f t="shared" ref="K156:K160" si="46">G156*(I156+J156)</f>
        <v>0</v>
      </c>
    </row>
    <row r="157" spans="1:11" s="7" customFormat="1" ht="16.5" x14ac:dyDescent="0.3">
      <c r="A157"/>
      <c r="B157" s="20">
        <f>IF(G157&lt;&gt;"",1+MAX($A$6:B156),"")</f>
        <v>81</v>
      </c>
      <c r="D157" s="5" t="s">
        <v>127</v>
      </c>
      <c r="E157" s="8">
        <v>274</v>
      </c>
      <c r="F157" s="9">
        <v>0.1</v>
      </c>
      <c r="G157" s="8">
        <f t="shared" si="45"/>
        <v>301.40000000000003</v>
      </c>
      <c r="H157" s="28" t="s">
        <v>30</v>
      </c>
      <c r="I157" s="23"/>
      <c r="J157" s="23"/>
      <c r="K157" s="14">
        <f t="shared" si="46"/>
        <v>0</v>
      </c>
    </row>
    <row r="158" spans="1:11" s="7" customFormat="1" ht="16.5" x14ac:dyDescent="0.3">
      <c r="A158"/>
      <c r="B158" s="20">
        <f>IF(G158&lt;&gt;"",1+MAX($A$6:B157),"")</f>
        <v>82</v>
      </c>
      <c r="D158" s="5" t="s">
        <v>129</v>
      </c>
      <c r="E158" s="8">
        <v>314</v>
      </c>
      <c r="F158" s="9">
        <v>0.1</v>
      </c>
      <c r="G158" s="8">
        <f t="shared" si="45"/>
        <v>345.40000000000003</v>
      </c>
      <c r="H158" s="28" t="s">
        <v>30</v>
      </c>
      <c r="I158" s="23"/>
      <c r="J158" s="23"/>
      <c r="K158" s="14">
        <f t="shared" si="46"/>
        <v>0</v>
      </c>
    </row>
    <row r="159" spans="1:11" s="7" customFormat="1" ht="16.5" x14ac:dyDescent="0.3">
      <c r="A159"/>
      <c r="B159" s="20">
        <f>IF(G159&lt;&gt;"",1+MAX($A$6:B158),"")</f>
        <v>83</v>
      </c>
      <c r="D159" s="5" t="s">
        <v>130</v>
      </c>
      <c r="E159" s="8">
        <v>326</v>
      </c>
      <c r="F159" s="9">
        <v>0.1</v>
      </c>
      <c r="G159" s="8">
        <f t="shared" si="45"/>
        <v>358.6</v>
      </c>
      <c r="H159" s="28" t="s">
        <v>30</v>
      </c>
      <c r="I159" s="23"/>
      <c r="J159" s="23"/>
      <c r="K159" s="14">
        <f t="shared" si="46"/>
        <v>0</v>
      </c>
    </row>
    <row r="160" spans="1:11" s="7" customFormat="1" ht="16.5" x14ac:dyDescent="0.3">
      <c r="A160"/>
      <c r="B160" s="20">
        <f>IF(G160&lt;&gt;"",1+MAX($A$6:B159),"")</f>
        <v>84</v>
      </c>
      <c r="D160" s="5" t="s">
        <v>131</v>
      </c>
      <c r="E160" s="8">
        <v>340</v>
      </c>
      <c r="F160" s="9">
        <v>0.1</v>
      </c>
      <c r="G160" s="8">
        <f t="shared" si="45"/>
        <v>374.00000000000006</v>
      </c>
      <c r="H160" s="28" t="s">
        <v>30</v>
      </c>
      <c r="I160" s="23"/>
      <c r="J160" s="23"/>
      <c r="K160" s="14">
        <f t="shared" si="46"/>
        <v>0</v>
      </c>
    </row>
    <row r="161" spans="1:11" s="7" customFormat="1" ht="16.5" x14ac:dyDescent="0.3">
      <c r="A161"/>
      <c r="B161" s="20" t="str">
        <f>IF(G161&lt;&gt;"",1+MAX($A$6:B160),"")</f>
        <v/>
      </c>
      <c r="D161" s="5"/>
      <c r="E161" s="8"/>
      <c r="F161" s="9"/>
      <c r="G161" s="8"/>
      <c r="H161" s="28"/>
      <c r="I161" s="23"/>
      <c r="J161" s="23"/>
      <c r="K161" s="14"/>
    </row>
    <row r="162" spans="1:11" s="7" customFormat="1" ht="16.5" x14ac:dyDescent="0.3">
      <c r="A162"/>
      <c r="B162" s="20" t="str">
        <f>IF(G162&lt;&gt;"",1+MAX($A$6:B161),"")</f>
        <v/>
      </c>
      <c r="D162" s="22" t="s">
        <v>79</v>
      </c>
      <c r="E162" s="8"/>
      <c r="F162" s="9"/>
      <c r="G162" s="8"/>
      <c r="H162" s="28"/>
      <c r="I162" s="23"/>
      <c r="J162" s="23"/>
      <c r="K162" s="14"/>
    </row>
    <row r="163" spans="1:11" s="7" customFormat="1" ht="24" x14ac:dyDescent="0.3">
      <c r="A163"/>
      <c r="B163" s="20">
        <f>IF(G163&lt;&gt;"",1+MAX($A$6:B162),"")</f>
        <v>85</v>
      </c>
      <c r="D163" s="5" t="s">
        <v>80</v>
      </c>
      <c r="E163" s="8">
        <v>1112.5</v>
      </c>
      <c r="F163" s="9">
        <v>0.1</v>
      </c>
      <c r="G163" s="8">
        <f t="shared" ref="G163:G169" si="47">E163*(1+F163)</f>
        <v>1223.75</v>
      </c>
      <c r="H163" s="28" t="s">
        <v>31</v>
      </c>
      <c r="I163" s="23"/>
      <c r="J163" s="23"/>
      <c r="K163" s="14">
        <f t="shared" ref="K163:K169" si="48">G163*(I163+J163)</f>
        <v>0</v>
      </c>
    </row>
    <row r="164" spans="1:11" s="7" customFormat="1" ht="24" x14ac:dyDescent="0.3">
      <c r="A164"/>
      <c r="B164" s="20">
        <f>IF(G164&lt;&gt;"",1+MAX($A$6:B163),"")</f>
        <v>86</v>
      </c>
      <c r="D164" s="5" t="s">
        <v>81</v>
      </c>
      <c r="E164" s="8">
        <v>316</v>
      </c>
      <c r="F164" s="9">
        <v>0.1</v>
      </c>
      <c r="G164" s="8">
        <f t="shared" si="47"/>
        <v>347.6</v>
      </c>
      <c r="H164" s="28" t="s">
        <v>31</v>
      </c>
      <c r="I164" s="23"/>
      <c r="J164" s="23"/>
      <c r="K164" s="14">
        <f t="shared" si="48"/>
        <v>0</v>
      </c>
    </row>
    <row r="165" spans="1:11" s="7" customFormat="1" ht="24" x14ac:dyDescent="0.3">
      <c r="A165"/>
      <c r="B165" s="20">
        <f>IF(G165&lt;&gt;"",1+MAX($A$6:B164),"")</f>
        <v>87</v>
      </c>
      <c r="D165" s="5" t="s">
        <v>82</v>
      </c>
      <c r="E165" s="8">
        <v>147</v>
      </c>
      <c r="F165" s="9">
        <v>0.1</v>
      </c>
      <c r="G165" s="8">
        <f t="shared" si="47"/>
        <v>161.70000000000002</v>
      </c>
      <c r="H165" s="28" t="s">
        <v>31</v>
      </c>
      <c r="I165" s="23"/>
      <c r="J165" s="23"/>
      <c r="K165" s="14">
        <f t="shared" si="48"/>
        <v>0</v>
      </c>
    </row>
    <row r="166" spans="1:11" s="7" customFormat="1" ht="24" x14ac:dyDescent="0.3">
      <c r="A166"/>
      <c r="B166" s="20">
        <f>IF(G166&lt;&gt;"",1+MAX($A$6:B165),"")</f>
        <v>88</v>
      </c>
      <c r="D166" s="5" t="s">
        <v>83</v>
      </c>
      <c r="E166" s="8">
        <v>345</v>
      </c>
      <c r="F166" s="9">
        <v>0.1</v>
      </c>
      <c r="G166" s="8">
        <f t="shared" si="47"/>
        <v>379.50000000000006</v>
      </c>
      <c r="H166" s="28" t="s">
        <v>31</v>
      </c>
      <c r="I166" s="23"/>
      <c r="J166" s="23"/>
      <c r="K166" s="14">
        <f t="shared" si="48"/>
        <v>0</v>
      </c>
    </row>
    <row r="167" spans="1:11" s="7" customFormat="1" ht="24" x14ac:dyDescent="0.3">
      <c r="A167"/>
      <c r="B167" s="20">
        <f>IF(G167&lt;&gt;"",1+MAX($A$6:B166),"")</f>
        <v>89</v>
      </c>
      <c r="D167" s="5" t="s">
        <v>84</v>
      </c>
      <c r="E167" s="8">
        <v>161</v>
      </c>
      <c r="F167" s="9">
        <v>0.1</v>
      </c>
      <c r="G167" s="8">
        <f t="shared" si="47"/>
        <v>177.10000000000002</v>
      </c>
      <c r="H167" s="28" t="s">
        <v>31</v>
      </c>
      <c r="I167" s="23"/>
      <c r="J167" s="23"/>
      <c r="K167" s="14">
        <f t="shared" si="48"/>
        <v>0</v>
      </c>
    </row>
    <row r="168" spans="1:11" s="7" customFormat="1" ht="24" x14ac:dyDescent="0.3">
      <c r="A168"/>
      <c r="B168" s="20">
        <f>IF(G168&lt;&gt;"",1+MAX($A$6:B167),"")</f>
        <v>90</v>
      </c>
      <c r="D168" s="5" t="s">
        <v>85</v>
      </c>
      <c r="E168" s="8">
        <v>47</v>
      </c>
      <c r="F168" s="9">
        <v>0.1</v>
      </c>
      <c r="G168" s="8">
        <f t="shared" si="47"/>
        <v>51.7</v>
      </c>
      <c r="H168" s="28" t="s">
        <v>31</v>
      </c>
      <c r="I168" s="23"/>
      <c r="J168" s="23"/>
      <c r="K168" s="14">
        <f t="shared" si="48"/>
        <v>0</v>
      </c>
    </row>
    <row r="169" spans="1:11" s="7" customFormat="1" ht="24" x14ac:dyDescent="0.3">
      <c r="A169"/>
      <c r="B169" s="20">
        <f>IF(G169&lt;&gt;"",1+MAX($A$6:B168),"")</f>
        <v>91</v>
      </c>
      <c r="D169" s="5" t="s">
        <v>86</v>
      </c>
      <c r="E169" s="8">
        <v>46</v>
      </c>
      <c r="F169" s="9">
        <v>0.1</v>
      </c>
      <c r="G169" s="8">
        <f t="shared" si="47"/>
        <v>50.6</v>
      </c>
      <c r="H169" s="28" t="s">
        <v>31</v>
      </c>
      <c r="I169" s="23"/>
      <c r="J169" s="23"/>
      <c r="K169" s="14">
        <f t="shared" si="48"/>
        <v>0</v>
      </c>
    </row>
    <row r="170" spans="1:11" s="7" customFormat="1" ht="16.5" x14ac:dyDescent="0.3">
      <c r="A170"/>
      <c r="B170" s="20" t="str">
        <f>IF(G170&lt;&gt;"",1+MAX($A$6:B169),"")</f>
        <v/>
      </c>
      <c r="D170" s="5"/>
      <c r="E170" s="8"/>
      <c r="F170" s="9"/>
      <c r="G170" s="8"/>
      <c r="H170" s="28"/>
      <c r="I170" s="23"/>
      <c r="J170" s="23"/>
      <c r="K170" s="14"/>
    </row>
    <row r="171" spans="1:11" s="7" customFormat="1" ht="16.5" x14ac:dyDescent="0.3">
      <c r="A171"/>
      <c r="B171" s="20" t="str">
        <f>IF(G171&lt;&gt;"",1+MAX($A$6:B170),"")</f>
        <v/>
      </c>
      <c r="D171" s="22" t="s">
        <v>87</v>
      </c>
      <c r="E171" s="8"/>
      <c r="F171" s="9"/>
      <c r="G171" s="8"/>
      <c r="H171" s="28"/>
      <c r="I171" s="23"/>
      <c r="J171" s="23"/>
      <c r="K171" s="14"/>
    </row>
    <row r="172" spans="1:11" s="7" customFormat="1" ht="24" x14ac:dyDescent="0.3">
      <c r="A172"/>
      <c r="B172" s="20">
        <f>IF(G172&lt;&gt;"",1+MAX($A$6:B171),"")</f>
        <v>92</v>
      </c>
      <c r="D172" s="5" t="s">
        <v>88</v>
      </c>
      <c r="E172" s="8">
        <v>8</v>
      </c>
      <c r="F172" s="9">
        <v>0.1</v>
      </c>
      <c r="G172" s="8">
        <f t="shared" ref="G172:G180" si="49">E172*(1+F172)</f>
        <v>8.8000000000000007</v>
      </c>
      <c r="H172" s="28" t="s">
        <v>31</v>
      </c>
      <c r="I172" s="23"/>
      <c r="J172" s="23"/>
      <c r="K172" s="14">
        <f t="shared" ref="K172:K180" si="50">G172*(I172+J172)</f>
        <v>0</v>
      </c>
    </row>
    <row r="173" spans="1:11" s="7" customFormat="1" ht="24" x14ac:dyDescent="0.3">
      <c r="A173"/>
      <c r="B173" s="20">
        <f>IF(G173&lt;&gt;"",1+MAX($A$6:B172),"")</f>
        <v>93</v>
      </c>
      <c r="D173" s="5" t="s">
        <v>89</v>
      </c>
      <c r="E173" s="8">
        <v>240</v>
      </c>
      <c r="F173" s="9">
        <v>0.1</v>
      </c>
      <c r="G173" s="8">
        <f t="shared" si="49"/>
        <v>264</v>
      </c>
      <c r="H173" s="28" t="s">
        <v>31</v>
      </c>
      <c r="I173" s="23"/>
      <c r="J173" s="23"/>
      <c r="K173" s="14">
        <f t="shared" si="50"/>
        <v>0</v>
      </c>
    </row>
    <row r="174" spans="1:11" s="7" customFormat="1" ht="24" x14ac:dyDescent="0.3">
      <c r="A174"/>
      <c r="B174" s="20">
        <f>IF(G174&lt;&gt;"",1+MAX($A$6:B173),"")</f>
        <v>94</v>
      </c>
      <c r="D174" s="5" t="s">
        <v>90</v>
      </c>
      <c r="E174" s="8">
        <v>261</v>
      </c>
      <c r="F174" s="9">
        <v>0.1</v>
      </c>
      <c r="G174" s="8">
        <f t="shared" si="49"/>
        <v>287.10000000000002</v>
      </c>
      <c r="H174" s="28" t="s">
        <v>31</v>
      </c>
      <c r="I174" s="23"/>
      <c r="J174" s="23"/>
      <c r="K174" s="14">
        <f t="shared" si="50"/>
        <v>0</v>
      </c>
    </row>
    <row r="175" spans="1:11" s="7" customFormat="1" ht="24" x14ac:dyDescent="0.3">
      <c r="A175"/>
      <c r="B175" s="20">
        <f>IF(G175&lt;&gt;"",1+MAX($A$6:B174),"")</f>
        <v>95</v>
      </c>
      <c r="D175" s="5" t="s">
        <v>91</v>
      </c>
      <c r="E175" s="8">
        <v>19</v>
      </c>
      <c r="F175" s="9">
        <v>0.1</v>
      </c>
      <c r="G175" s="8">
        <f t="shared" si="49"/>
        <v>20.900000000000002</v>
      </c>
      <c r="H175" s="28" t="s">
        <v>31</v>
      </c>
      <c r="I175" s="23"/>
      <c r="J175" s="23"/>
      <c r="K175" s="14">
        <f t="shared" si="50"/>
        <v>0</v>
      </c>
    </row>
    <row r="176" spans="1:11" s="7" customFormat="1" ht="24" x14ac:dyDescent="0.3">
      <c r="A176"/>
      <c r="B176" s="20">
        <f>IF(G176&lt;&gt;"",1+MAX($A$6:B175),"")</f>
        <v>96</v>
      </c>
      <c r="D176" s="5" t="s">
        <v>92</v>
      </c>
      <c r="E176" s="8">
        <v>221</v>
      </c>
      <c r="F176" s="9">
        <v>0.1</v>
      </c>
      <c r="G176" s="8">
        <f t="shared" si="49"/>
        <v>243.10000000000002</v>
      </c>
      <c r="H176" s="28" t="s">
        <v>31</v>
      </c>
      <c r="I176" s="23"/>
      <c r="J176" s="23"/>
      <c r="K176" s="14">
        <f t="shared" si="50"/>
        <v>0</v>
      </c>
    </row>
    <row r="177" spans="1:11" s="7" customFormat="1" ht="24" x14ac:dyDescent="0.3">
      <c r="A177"/>
      <c r="B177" s="20">
        <f>IF(G177&lt;&gt;"",1+MAX($A$6:B176),"")</f>
        <v>97</v>
      </c>
      <c r="D177" s="5" t="s">
        <v>93</v>
      </c>
      <c r="E177" s="8">
        <v>146</v>
      </c>
      <c r="F177" s="9">
        <v>0.1</v>
      </c>
      <c r="G177" s="8">
        <f t="shared" si="49"/>
        <v>160.60000000000002</v>
      </c>
      <c r="H177" s="28" t="s">
        <v>31</v>
      </c>
      <c r="I177" s="23"/>
      <c r="J177" s="23"/>
      <c r="K177" s="14">
        <f t="shared" si="50"/>
        <v>0</v>
      </c>
    </row>
    <row r="178" spans="1:11" s="7" customFormat="1" ht="24" x14ac:dyDescent="0.3">
      <c r="A178"/>
      <c r="B178" s="20">
        <f>IF(G178&lt;&gt;"",1+MAX($A$6:B177),"")</f>
        <v>98</v>
      </c>
      <c r="D178" s="5" t="s">
        <v>94</v>
      </c>
      <c r="E178" s="8">
        <v>161</v>
      </c>
      <c r="F178" s="9">
        <v>0.1</v>
      </c>
      <c r="G178" s="8">
        <f t="shared" si="49"/>
        <v>177.10000000000002</v>
      </c>
      <c r="H178" s="28" t="s">
        <v>31</v>
      </c>
      <c r="I178" s="23"/>
      <c r="J178" s="23"/>
      <c r="K178" s="14">
        <f t="shared" si="50"/>
        <v>0</v>
      </c>
    </row>
    <row r="179" spans="1:11" s="7" customFormat="1" ht="24" x14ac:dyDescent="0.3">
      <c r="A179"/>
      <c r="B179" s="20">
        <f>IF(G179&lt;&gt;"",1+MAX($A$6:B178),"")</f>
        <v>99</v>
      </c>
      <c r="D179" s="5" t="s">
        <v>95</v>
      </c>
      <c r="E179" s="8">
        <v>5</v>
      </c>
      <c r="F179" s="9">
        <v>0.1</v>
      </c>
      <c r="G179" s="8">
        <f t="shared" si="49"/>
        <v>5.5</v>
      </c>
      <c r="H179" s="28" t="s">
        <v>31</v>
      </c>
      <c r="I179" s="23"/>
      <c r="J179" s="23"/>
      <c r="K179" s="14">
        <f t="shared" si="50"/>
        <v>0</v>
      </c>
    </row>
    <row r="180" spans="1:11" s="7" customFormat="1" ht="24" x14ac:dyDescent="0.3">
      <c r="A180"/>
      <c r="B180" s="20">
        <f>IF(G180&lt;&gt;"",1+MAX($A$6:B179),"")</f>
        <v>100</v>
      </c>
      <c r="D180" s="5" t="s">
        <v>96</v>
      </c>
      <c r="E180" s="8">
        <v>66</v>
      </c>
      <c r="F180" s="9">
        <v>0.1</v>
      </c>
      <c r="G180" s="8">
        <f t="shared" si="49"/>
        <v>72.600000000000009</v>
      </c>
      <c r="H180" s="28" t="s">
        <v>31</v>
      </c>
      <c r="I180" s="23"/>
      <c r="J180" s="23"/>
      <c r="K180" s="14">
        <f t="shared" si="50"/>
        <v>0</v>
      </c>
    </row>
    <row r="181" spans="1:11" s="7" customFormat="1" ht="16.5" x14ac:dyDescent="0.3">
      <c r="A181"/>
      <c r="B181" s="20" t="str">
        <f>IF(G181&lt;&gt;"",1+MAX($A$6:B180),"")</f>
        <v/>
      </c>
      <c r="D181" s="5"/>
      <c r="E181" s="8"/>
      <c r="F181" s="9"/>
      <c r="G181" s="8"/>
      <c r="H181" s="28"/>
      <c r="I181" s="23"/>
      <c r="J181" s="23"/>
      <c r="K181" s="14"/>
    </row>
    <row r="182" spans="1:11" s="7" customFormat="1" ht="16.5" x14ac:dyDescent="0.3">
      <c r="A182"/>
      <c r="B182" s="20">
        <f>IF(G182&lt;&gt;"",1+MAX($A$6:B181),"")</f>
        <v>101</v>
      </c>
      <c r="D182" s="22" t="s">
        <v>153</v>
      </c>
      <c r="E182" s="8">
        <v>4</v>
      </c>
      <c r="F182" s="9">
        <v>0</v>
      </c>
      <c r="G182" s="8">
        <f t="shared" ref="G182" si="51">E182*(1+F182)</f>
        <v>4</v>
      </c>
      <c r="H182" s="28" t="s">
        <v>32</v>
      </c>
      <c r="I182" s="23"/>
      <c r="J182" s="23"/>
      <c r="K182" s="14">
        <f t="shared" ref="K182" si="52">G182*(I182+J182)</f>
        <v>0</v>
      </c>
    </row>
    <row r="183" spans="1:11" s="7" customFormat="1" ht="16.5" x14ac:dyDescent="0.3">
      <c r="A183"/>
      <c r="B183" s="20" t="str">
        <f>IF(G183&lt;&gt;"",1+MAX($A$6:B182),"")</f>
        <v/>
      </c>
      <c r="D183" s="5"/>
      <c r="E183" s="8"/>
      <c r="F183" s="9"/>
      <c r="G183" s="8"/>
      <c r="H183" s="28"/>
      <c r="I183" s="23"/>
      <c r="J183" s="23"/>
      <c r="K183" s="14"/>
    </row>
    <row r="184" spans="1:11" s="7" customFormat="1" ht="16.5" x14ac:dyDescent="0.3">
      <c r="A184"/>
      <c r="B184" s="20" t="str">
        <f>IF(G184&lt;&gt;"",1+MAX($A$6:B183),"")</f>
        <v/>
      </c>
      <c r="D184" s="30" t="s">
        <v>155</v>
      </c>
      <c r="E184" s="8"/>
      <c r="F184" s="9"/>
      <c r="G184" s="8"/>
      <c r="H184" s="28"/>
      <c r="I184" s="23"/>
      <c r="J184" s="23"/>
      <c r="K184" s="14"/>
    </row>
    <row r="185" spans="1:11" s="7" customFormat="1" ht="16.5" x14ac:dyDescent="0.3">
      <c r="A185"/>
      <c r="B185" s="20" t="str">
        <f>IF(G185&lt;&gt;"",1+MAX($A$6:B184),"")</f>
        <v/>
      </c>
      <c r="D185" s="22" t="s">
        <v>97</v>
      </c>
      <c r="E185" s="8"/>
      <c r="F185" s="9"/>
      <c r="G185" s="8"/>
      <c r="H185" s="28"/>
      <c r="I185" s="23"/>
      <c r="J185" s="23"/>
      <c r="K185" s="14"/>
    </row>
    <row r="186" spans="1:11" s="7" customFormat="1" ht="16.5" x14ac:dyDescent="0.3">
      <c r="A186"/>
      <c r="B186" s="20">
        <f>IF(G186&lt;&gt;"",1+MAX($A$6:B185),"")</f>
        <v>102</v>
      </c>
      <c r="D186" s="5" t="s">
        <v>98</v>
      </c>
      <c r="E186" s="8">
        <v>1195</v>
      </c>
      <c r="F186" s="9">
        <v>0.1</v>
      </c>
      <c r="G186" s="8">
        <f t="shared" ref="G186" si="53">E186*(1+F186)</f>
        <v>1314.5</v>
      </c>
      <c r="H186" s="28" t="s">
        <v>31</v>
      </c>
      <c r="I186" s="23"/>
      <c r="J186" s="23"/>
      <c r="K186" s="14">
        <f t="shared" ref="K186" si="54">G186*(I186+J186)</f>
        <v>0</v>
      </c>
    </row>
    <row r="187" spans="1:11" s="7" customFormat="1" ht="16.5" x14ac:dyDescent="0.3">
      <c r="A187"/>
      <c r="B187" s="20" t="str">
        <f>IF(G187&lt;&gt;"",1+MAX($A$6:B186),"")</f>
        <v/>
      </c>
      <c r="D187" s="5"/>
      <c r="E187" s="8"/>
      <c r="F187" s="9"/>
      <c r="G187" s="8"/>
      <c r="H187" s="28"/>
      <c r="I187" s="23"/>
      <c r="J187" s="23"/>
      <c r="K187" s="14"/>
    </row>
    <row r="188" spans="1:11" s="7" customFormat="1" ht="16.5" x14ac:dyDescent="0.3">
      <c r="A188"/>
      <c r="B188" s="20" t="str">
        <f>IF(G188&lt;&gt;"",1+MAX($A$6:B187),"")</f>
        <v/>
      </c>
      <c r="D188" s="22" t="s">
        <v>99</v>
      </c>
      <c r="E188" s="8"/>
      <c r="F188" s="9"/>
      <c r="G188" s="8"/>
      <c r="H188" s="28"/>
      <c r="I188" s="23"/>
      <c r="J188" s="23"/>
      <c r="K188" s="14"/>
    </row>
    <row r="189" spans="1:11" s="7" customFormat="1" ht="16.5" x14ac:dyDescent="0.3">
      <c r="A189"/>
      <c r="B189" s="20">
        <f>IF(G189&lt;&gt;"",1+MAX($A$6:B188),"")</f>
        <v>103</v>
      </c>
      <c r="D189" s="5" t="s">
        <v>100</v>
      </c>
      <c r="E189" s="8">
        <v>1201</v>
      </c>
      <c r="F189" s="9">
        <v>0.1</v>
      </c>
      <c r="G189" s="8">
        <f t="shared" ref="G189" si="55">E189*(1+F189)</f>
        <v>1321.1000000000001</v>
      </c>
      <c r="H189" s="28" t="s">
        <v>31</v>
      </c>
      <c r="I189" s="23"/>
      <c r="J189" s="23"/>
      <c r="K189" s="14">
        <f t="shared" ref="K189" si="56">G189*(I189+J189)</f>
        <v>0</v>
      </c>
    </row>
    <row r="190" spans="1:11" s="7" customFormat="1" ht="16.5" x14ac:dyDescent="0.3">
      <c r="A190"/>
      <c r="B190" s="20" t="str">
        <f>IF(G190&lt;&gt;"",1+MAX($A$6:B189),"")</f>
        <v/>
      </c>
      <c r="D190" s="5"/>
      <c r="E190" s="8"/>
      <c r="F190" s="9"/>
      <c r="G190" s="8"/>
      <c r="H190" s="28"/>
      <c r="I190" s="23"/>
      <c r="J190" s="23"/>
      <c r="K190" s="14"/>
    </row>
    <row r="191" spans="1:11" s="7" customFormat="1" ht="16.5" x14ac:dyDescent="0.3">
      <c r="A191"/>
      <c r="B191" s="20" t="str">
        <f>IF(G191&lt;&gt;"",1+MAX($A$6:B190),"")</f>
        <v/>
      </c>
      <c r="D191" s="22" t="s">
        <v>117</v>
      </c>
      <c r="E191" s="8"/>
      <c r="F191" s="9"/>
      <c r="G191" s="8"/>
      <c r="H191" s="28"/>
      <c r="I191" s="23"/>
      <c r="J191" s="23"/>
      <c r="K191" s="14"/>
    </row>
    <row r="192" spans="1:11" s="7" customFormat="1" ht="16.5" x14ac:dyDescent="0.3">
      <c r="A192"/>
      <c r="B192" s="20">
        <f>IF(G192&lt;&gt;"",1+MAX($A$6:B191),"")</f>
        <v>104</v>
      </c>
      <c r="D192" s="5" t="s">
        <v>119</v>
      </c>
      <c r="E192" s="8">
        <v>15</v>
      </c>
      <c r="F192" s="9">
        <v>0</v>
      </c>
      <c r="G192" s="8">
        <f t="shared" ref="G192:G193" si="57">E192*(1+F192)</f>
        <v>15</v>
      </c>
      <c r="H192" s="28" t="s">
        <v>32</v>
      </c>
      <c r="I192" s="23"/>
      <c r="J192" s="23"/>
      <c r="K192" s="14">
        <f t="shared" ref="K192:K193" si="58">G192*(I192+J192)</f>
        <v>0</v>
      </c>
    </row>
    <row r="193" spans="1:11" s="7" customFormat="1" ht="16.5" x14ac:dyDescent="0.3">
      <c r="A193"/>
      <c r="B193" s="20">
        <f>IF(G193&lt;&gt;"",1+MAX($A$6:B192),"")</f>
        <v>105</v>
      </c>
      <c r="D193" s="5" t="s">
        <v>120</v>
      </c>
      <c r="E193" s="8">
        <v>1</v>
      </c>
      <c r="F193" s="9">
        <v>0</v>
      </c>
      <c r="G193" s="8">
        <f t="shared" si="57"/>
        <v>1</v>
      </c>
      <c r="H193" s="28" t="s">
        <v>32</v>
      </c>
      <c r="I193" s="23"/>
      <c r="J193" s="23"/>
      <c r="K193" s="14">
        <f t="shared" si="58"/>
        <v>0</v>
      </c>
    </row>
    <row r="194" spans="1:11" s="7" customFormat="1" ht="16.5" x14ac:dyDescent="0.3">
      <c r="A194"/>
      <c r="B194" s="20" t="str">
        <f>IF(G194&lt;&gt;"",1+MAX($A$6:B193),"")</f>
        <v/>
      </c>
      <c r="D194" s="5"/>
      <c r="E194" s="8"/>
      <c r="F194" s="9"/>
      <c r="G194" s="8"/>
      <c r="H194" s="28"/>
      <c r="I194" s="23"/>
      <c r="J194" s="23"/>
      <c r="K194" s="14"/>
    </row>
    <row r="195" spans="1:11" s="7" customFormat="1" ht="16.5" x14ac:dyDescent="0.3">
      <c r="A195"/>
      <c r="B195" s="20" t="str">
        <f>IF(G195&lt;&gt;"",1+MAX($A$6:B194),"")</f>
        <v/>
      </c>
      <c r="D195" s="22" t="s">
        <v>122</v>
      </c>
      <c r="E195" s="8"/>
      <c r="F195" s="9"/>
      <c r="G195" s="8"/>
      <c r="H195" s="28"/>
      <c r="I195" s="23"/>
      <c r="J195" s="23"/>
      <c r="K195" s="14"/>
    </row>
    <row r="196" spans="1:11" s="7" customFormat="1" ht="16.5" x14ac:dyDescent="0.3">
      <c r="A196"/>
      <c r="B196" s="20">
        <f>IF(G196&lt;&gt;"",1+MAX($A$6:B195),"")</f>
        <v>106</v>
      </c>
      <c r="D196" s="5" t="s">
        <v>119</v>
      </c>
      <c r="E196" s="8">
        <v>12</v>
      </c>
      <c r="F196" s="9">
        <v>0</v>
      </c>
      <c r="G196" s="8">
        <v>46</v>
      </c>
      <c r="H196" s="28" t="s">
        <v>32</v>
      </c>
      <c r="I196" s="23"/>
      <c r="J196" s="23"/>
      <c r="K196" s="14">
        <f t="shared" ref="K196:K200" si="59">G196*(I196+J196)</f>
        <v>0</v>
      </c>
    </row>
    <row r="197" spans="1:11" s="7" customFormat="1" ht="16.5" x14ac:dyDescent="0.3">
      <c r="A197"/>
      <c r="B197" s="20">
        <f>IF(G197&lt;&gt;"",1+MAX($A$6:B196),"")</f>
        <v>107</v>
      </c>
      <c r="D197" s="5" t="s">
        <v>118</v>
      </c>
      <c r="E197" s="8">
        <v>1</v>
      </c>
      <c r="F197" s="9">
        <v>0</v>
      </c>
      <c r="G197" s="8">
        <f t="shared" ref="G197:G200" si="60">E197*(1+F197)</f>
        <v>1</v>
      </c>
      <c r="H197" s="28" t="s">
        <v>32</v>
      </c>
      <c r="I197" s="23"/>
      <c r="J197" s="23"/>
      <c r="K197" s="14">
        <f t="shared" si="59"/>
        <v>0</v>
      </c>
    </row>
    <row r="198" spans="1:11" s="7" customFormat="1" ht="16.5" x14ac:dyDescent="0.3">
      <c r="A198"/>
      <c r="B198" s="20">
        <f>IF(G198&lt;&gt;"",1+MAX($A$6:B197),"")</f>
        <v>108</v>
      </c>
      <c r="D198" s="5" t="s">
        <v>123</v>
      </c>
      <c r="E198" s="8">
        <v>8</v>
      </c>
      <c r="F198" s="9">
        <v>0</v>
      </c>
      <c r="G198" s="8">
        <f t="shared" si="60"/>
        <v>8</v>
      </c>
      <c r="H198" s="28" t="s">
        <v>32</v>
      </c>
      <c r="I198" s="23"/>
      <c r="J198" s="23"/>
      <c r="K198" s="14">
        <f t="shared" si="59"/>
        <v>0</v>
      </c>
    </row>
    <row r="199" spans="1:11" s="7" customFormat="1" ht="16.5" x14ac:dyDescent="0.3">
      <c r="A199"/>
      <c r="B199" s="20">
        <f>IF(G199&lt;&gt;"",1+MAX($A$6:B198),"")</f>
        <v>109</v>
      </c>
      <c r="D199" s="5" t="s">
        <v>120</v>
      </c>
      <c r="E199" s="8">
        <v>2</v>
      </c>
      <c r="F199" s="9">
        <v>0</v>
      </c>
      <c r="G199" s="8">
        <f t="shared" si="60"/>
        <v>2</v>
      </c>
      <c r="H199" s="28" t="s">
        <v>32</v>
      </c>
      <c r="I199" s="23"/>
      <c r="J199" s="23"/>
      <c r="K199" s="14">
        <f t="shared" si="59"/>
        <v>0</v>
      </c>
    </row>
    <row r="200" spans="1:11" s="7" customFormat="1" ht="16.5" x14ac:dyDescent="0.3">
      <c r="A200"/>
      <c r="B200" s="20">
        <f>IF(G200&lt;&gt;"",1+MAX($A$6:B199),"")</f>
        <v>110</v>
      </c>
      <c r="D200" s="5" t="s">
        <v>121</v>
      </c>
      <c r="E200" s="8">
        <v>2</v>
      </c>
      <c r="F200" s="9">
        <v>0</v>
      </c>
      <c r="G200" s="8">
        <f t="shared" si="60"/>
        <v>2</v>
      </c>
      <c r="H200" s="28" t="s">
        <v>32</v>
      </c>
      <c r="I200" s="23"/>
      <c r="J200" s="23"/>
      <c r="K200" s="14">
        <f t="shared" si="59"/>
        <v>0</v>
      </c>
    </row>
    <row r="201" spans="1:11" s="7" customFormat="1" ht="16.5" x14ac:dyDescent="0.3">
      <c r="A201"/>
      <c r="B201" s="20" t="str">
        <f>IF(G201&lt;&gt;"",1+MAX($A$6:B200),"")</f>
        <v/>
      </c>
      <c r="D201" s="5"/>
      <c r="E201" s="8"/>
      <c r="F201" s="9"/>
      <c r="G201" s="8"/>
      <c r="H201" s="28"/>
      <c r="I201" s="23"/>
      <c r="J201" s="23"/>
      <c r="K201" s="14"/>
    </row>
    <row r="202" spans="1:11" s="7" customFormat="1" ht="16.5" x14ac:dyDescent="0.3">
      <c r="A202"/>
      <c r="B202" s="20" t="str">
        <f>IF(G202&lt;&gt;"",1+MAX($A$6:B201),"")</f>
        <v/>
      </c>
      <c r="D202" s="22" t="s">
        <v>125</v>
      </c>
      <c r="E202" s="8"/>
      <c r="F202" s="9"/>
      <c r="G202" s="8"/>
      <c r="H202" s="28"/>
      <c r="I202" s="23"/>
      <c r="J202" s="23"/>
      <c r="K202" s="14"/>
    </row>
    <row r="203" spans="1:11" s="7" customFormat="1" ht="16.5" x14ac:dyDescent="0.3">
      <c r="A203"/>
      <c r="B203" s="20">
        <f>IF(G203&lt;&gt;"",1+MAX($A$6:B202),"")</f>
        <v>111</v>
      </c>
      <c r="D203" s="5" t="s">
        <v>126</v>
      </c>
      <c r="E203" s="8">
        <v>340</v>
      </c>
      <c r="F203" s="9">
        <v>0.1</v>
      </c>
      <c r="G203" s="8">
        <f t="shared" ref="G203:G206" si="61">E203*(1+F203)</f>
        <v>374.00000000000006</v>
      </c>
      <c r="H203" s="28" t="s">
        <v>30</v>
      </c>
      <c r="I203" s="23"/>
      <c r="J203" s="23"/>
      <c r="K203" s="14">
        <f t="shared" ref="K203:K206" si="62">G203*(I203+J203)</f>
        <v>0</v>
      </c>
    </row>
    <row r="204" spans="1:11" s="7" customFormat="1" ht="16.5" x14ac:dyDescent="0.3">
      <c r="A204"/>
      <c r="B204" s="20">
        <f>IF(G204&lt;&gt;"",1+MAX($A$6:B203),"")</f>
        <v>112</v>
      </c>
      <c r="D204" s="5" t="s">
        <v>128</v>
      </c>
      <c r="E204" s="8">
        <v>324</v>
      </c>
      <c r="F204" s="9">
        <v>0.1</v>
      </c>
      <c r="G204" s="8">
        <f t="shared" si="61"/>
        <v>356.40000000000003</v>
      </c>
      <c r="H204" s="28" t="s">
        <v>30</v>
      </c>
      <c r="I204" s="23"/>
      <c r="J204" s="23"/>
      <c r="K204" s="14">
        <f t="shared" si="62"/>
        <v>0</v>
      </c>
    </row>
    <row r="205" spans="1:11" s="7" customFormat="1" ht="16.5" x14ac:dyDescent="0.3">
      <c r="A205"/>
      <c r="B205" s="20">
        <f>IF(G205&lt;&gt;"",1+MAX($A$6:B204),"")</f>
        <v>113</v>
      </c>
      <c r="D205" s="5" t="s">
        <v>129</v>
      </c>
      <c r="E205" s="8">
        <f>314*2</f>
        <v>628</v>
      </c>
      <c r="F205" s="9">
        <v>0.1</v>
      </c>
      <c r="G205" s="8">
        <f t="shared" si="61"/>
        <v>690.80000000000007</v>
      </c>
      <c r="H205" s="28" t="s">
        <v>30</v>
      </c>
      <c r="I205" s="23"/>
      <c r="J205" s="23"/>
      <c r="K205" s="14">
        <f t="shared" si="62"/>
        <v>0</v>
      </c>
    </row>
    <row r="206" spans="1:11" s="7" customFormat="1" ht="16.5" x14ac:dyDescent="0.3">
      <c r="A206"/>
      <c r="B206" s="20">
        <f>IF(G206&lt;&gt;"",1+MAX($A$6:B205),"")</f>
        <v>114</v>
      </c>
      <c r="D206" s="5" t="s">
        <v>131</v>
      </c>
      <c r="E206" s="8">
        <v>340</v>
      </c>
      <c r="F206" s="9">
        <v>0.1</v>
      </c>
      <c r="G206" s="8">
        <f t="shared" si="61"/>
        <v>374.00000000000006</v>
      </c>
      <c r="H206" s="28" t="s">
        <v>30</v>
      </c>
      <c r="I206" s="23"/>
      <c r="J206" s="23"/>
      <c r="K206" s="14">
        <f t="shared" si="62"/>
        <v>0</v>
      </c>
    </row>
    <row r="207" spans="1:11" s="7" customFormat="1" ht="16.5" x14ac:dyDescent="0.3">
      <c r="A207"/>
      <c r="B207" s="20" t="str">
        <f>IF(G207&lt;&gt;"",1+MAX($A$6:B206),"")</f>
        <v/>
      </c>
      <c r="D207" s="5"/>
      <c r="E207" s="8"/>
      <c r="F207" s="9"/>
      <c r="G207" s="8"/>
      <c r="H207" s="28"/>
      <c r="I207" s="23"/>
      <c r="J207" s="23"/>
      <c r="K207" s="14"/>
    </row>
    <row r="208" spans="1:11" s="7" customFormat="1" ht="16.5" x14ac:dyDescent="0.3">
      <c r="A208"/>
      <c r="B208" s="20" t="str">
        <f>IF(G208&lt;&gt;"",1+MAX($A$6:B207),"")</f>
        <v/>
      </c>
      <c r="D208" s="22" t="s">
        <v>79</v>
      </c>
      <c r="E208" s="8"/>
      <c r="F208" s="9"/>
      <c r="G208" s="8"/>
      <c r="H208" s="28"/>
      <c r="I208" s="23"/>
      <c r="J208" s="23"/>
      <c r="K208" s="14"/>
    </row>
    <row r="209" spans="1:11" s="7" customFormat="1" ht="24" x14ac:dyDescent="0.3">
      <c r="A209"/>
      <c r="B209" s="20">
        <f>IF(G209&lt;&gt;"",1+MAX($A$6:B208),"")</f>
        <v>115</v>
      </c>
      <c r="D209" s="5" t="s">
        <v>80</v>
      </c>
      <c r="E209" s="8">
        <v>1012.5</v>
      </c>
      <c r="F209" s="9">
        <v>0.1</v>
      </c>
      <c r="G209" s="8">
        <f t="shared" ref="G209:G215" si="63">E209*(1+F209)</f>
        <v>1113.75</v>
      </c>
      <c r="H209" s="28" t="s">
        <v>31</v>
      </c>
      <c r="I209" s="23"/>
      <c r="J209" s="23"/>
      <c r="K209" s="14">
        <f t="shared" ref="K209:K215" si="64">G209*(I209+J209)</f>
        <v>0</v>
      </c>
    </row>
    <row r="210" spans="1:11" s="7" customFormat="1" ht="24" x14ac:dyDescent="0.3">
      <c r="A210"/>
      <c r="B210" s="20">
        <f>IF(G210&lt;&gt;"",1+MAX($A$6:B209),"")</f>
        <v>116</v>
      </c>
      <c r="D210" s="5" t="s">
        <v>81</v>
      </c>
      <c r="E210" s="8">
        <v>306</v>
      </c>
      <c r="F210" s="9">
        <v>0.1</v>
      </c>
      <c r="G210" s="8">
        <f t="shared" si="63"/>
        <v>336.6</v>
      </c>
      <c r="H210" s="28" t="s">
        <v>31</v>
      </c>
      <c r="I210" s="23"/>
      <c r="J210" s="23"/>
      <c r="K210" s="14">
        <f t="shared" si="64"/>
        <v>0</v>
      </c>
    </row>
    <row r="211" spans="1:11" s="7" customFormat="1" ht="24" x14ac:dyDescent="0.3">
      <c r="A211"/>
      <c r="B211" s="20">
        <f>IF(G211&lt;&gt;"",1+MAX($A$6:B210),"")</f>
        <v>117</v>
      </c>
      <c r="D211" s="5" t="s">
        <v>82</v>
      </c>
      <c r="E211" s="8">
        <v>145</v>
      </c>
      <c r="F211" s="9">
        <v>0.1</v>
      </c>
      <c r="G211" s="8">
        <f t="shared" si="63"/>
        <v>159.5</v>
      </c>
      <c r="H211" s="28" t="s">
        <v>31</v>
      </c>
      <c r="I211" s="23"/>
      <c r="J211" s="23"/>
      <c r="K211" s="14">
        <f t="shared" si="64"/>
        <v>0</v>
      </c>
    </row>
    <row r="212" spans="1:11" s="7" customFormat="1" ht="24" x14ac:dyDescent="0.3">
      <c r="A212"/>
      <c r="B212" s="20">
        <f>IF(G212&lt;&gt;"",1+MAX($A$6:B211),"")</f>
        <v>118</v>
      </c>
      <c r="D212" s="5" t="s">
        <v>83</v>
      </c>
      <c r="E212" s="8">
        <v>344</v>
      </c>
      <c r="F212" s="9">
        <v>0.1</v>
      </c>
      <c r="G212" s="8">
        <f t="shared" si="63"/>
        <v>378.40000000000003</v>
      </c>
      <c r="H212" s="28" t="s">
        <v>31</v>
      </c>
      <c r="I212" s="23"/>
      <c r="J212" s="23"/>
      <c r="K212" s="14">
        <f t="shared" si="64"/>
        <v>0</v>
      </c>
    </row>
    <row r="213" spans="1:11" s="7" customFormat="1" ht="24" x14ac:dyDescent="0.3">
      <c r="A213"/>
      <c r="B213" s="20">
        <f>IF(G213&lt;&gt;"",1+MAX($A$6:B212),"")</f>
        <v>119</v>
      </c>
      <c r="D213" s="5" t="s">
        <v>84</v>
      </c>
      <c r="E213" s="8">
        <v>160</v>
      </c>
      <c r="F213" s="9">
        <v>0.1</v>
      </c>
      <c r="G213" s="8">
        <f t="shared" si="63"/>
        <v>176</v>
      </c>
      <c r="H213" s="28" t="s">
        <v>31</v>
      </c>
      <c r="I213" s="23"/>
      <c r="J213" s="23"/>
      <c r="K213" s="14">
        <f t="shared" si="64"/>
        <v>0</v>
      </c>
    </row>
    <row r="214" spans="1:11" s="7" customFormat="1" ht="24" x14ac:dyDescent="0.3">
      <c r="A214"/>
      <c r="B214" s="20">
        <f>IF(G214&lt;&gt;"",1+MAX($A$6:B213),"")</f>
        <v>120</v>
      </c>
      <c r="D214" s="5" t="s">
        <v>85</v>
      </c>
      <c r="E214" s="8">
        <v>45</v>
      </c>
      <c r="F214" s="9">
        <v>0.1</v>
      </c>
      <c r="G214" s="8">
        <f t="shared" si="63"/>
        <v>49.500000000000007</v>
      </c>
      <c r="H214" s="28" t="s">
        <v>31</v>
      </c>
      <c r="I214" s="23"/>
      <c r="J214" s="23"/>
      <c r="K214" s="14">
        <f t="shared" si="64"/>
        <v>0</v>
      </c>
    </row>
    <row r="215" spans="1:11" s="7" customFormat="1" ht="24" x14ac:dyDescent="0.3">
      <c r="A215"/>
      <c r="B215" s="20">
        <f>IF(G215&lt;&gt;"",1+MAX($A$6:B214),"")</f>
        <v>121</v>
      </c>
      <c r="D215" s="5" t="s">
        <v>86</v>
      </c>
      <c r="E215" s="8">
        <v>42</v>
      </c>
      <c r="F215" s="9">
        <v>0.1</v>
      </c>
      <c r="G215" s="8">
        <f t="shared" si="63"/>
        <v>46.2</v>
      </c>
      <c r="H215" s="28" t="s">
        <v>31</v>
      </c>
      <c r="I215" s="23"/>
      <c r="J215" s="23"/>
      <c r="K215" s="14">
        <f t="shared" si="64"/>
        <v>0</v>
      </c>
    </row>
    <row r="216" spans="1:11" s="7" customFormat="1" ht="16.5" x14ac:dyDescent="0.3">
      <c r="A216"/>
      <c r="B216" s="20" t="str">
        <f>IF(G216&lt;&gt;"",1+MAX($A$6:B215),"")</f>
        <v/>
      </c>
      <c r="D216" s="5"/>
      <c r="E216" s="8"/>
      <c r="F216" s="9"/>
      <c r="G216" s="8"/>
      <c r="H216" s="28"/>
      <c r="I216" s="23"/>
      <c r="J216" s="23"/>
      <c r="K216" s="14"/>
    </row>
    <row r="217" spans="1:11" s="7" customFormat="1" ht="16.5" x14ac:dyDescent="0.3">
      <c r="A217"/>
      <c r="B217" s="20" t="str">
        <f>IF(G217&lt;&gt;"",1+MAX($A$6:B216),"")</f>
        <v/>
      </c>
      <c r="D217" s="22" t="s">
        <v>87</v>
      </c>
      <c r="E217" s="8"/>
      <c r="F217" s="9"/>
      <c r="G217" s="8"/>
      <c r="H217" s="28"/>
      <c r="I217" s="23"/>
      <c r="J217" s="23"/>
      <c r="K217" s="14"/>
    </row>
    <row r="218" spans="1:11" s="7" customFormat="1" ht="24" x14ac:dyDescent="0.3">
      <c r="A218"/>
      <c r="B218" s="20">
        <f>IF(G218&lt;&gt;"",1+MAX($A$6:B217),"")</f>
        <v>122</v>
      </c>
      <c r="D218" s="5" t="s">
        <v>88</v>
      </c>
      <c r="E218" s="8">
        <v>6</v>
      </c>
      <c r="F218" s="9">
        <v>0.1</v>
      </c>
      <c r="G218" s="8">
        <f t="shared" ref="G218:G226" si="65">E218*(1+F218)</f>
        <v>6.6000000000000005</v>
      </c>
      <c r="H218" s="28" t="s">
        <v>31</v>
      </c>
      <c r="I218" s="23"/>
      <c r="J218" s="23"/>
      <c r="K218" s="14">
        <f t="shared" ref="K218:K226" si="66">G218*(I218+J218)</f>
        <v>0</v>
      </c>
    </row>
    <row r="219" spans="1:11" s="7" customFormat="1" ht="24" x14ac:dyDescent="0.3">
      <c r="A219"/>
      <c r="B219" s="20">
        <f>IF(G219&lt;&gt;"",1+MAX($A$6:B218),"")</f>
        <v>123</v>
      </c>
      <c r="D219" s="5" t="s">
        <v>89</v>
      </c>
      <c r="E219" s="8">
        <v>238</v>
      </c>
      <c r="F219" s="9">
        <v>0.1</v>
      </c>
      <c r="G219" s="8">
        <f t="shared" si="65"/>
        <v>261.8</v>
      </c>
      <c r="H219" s="28" t="s">
        <v>31</v>
      </c>
      <c r="I219" s="23"/>
      <c r="J219" s="23"/>
      <c r="K219" s="14">
        <f t="shared" si="66"/>
        <v>0</v>
      </c>
    </row>
    <row r="220" spans="1:11" s="7" customFormat="1" ht="24" x14ac:dyDescent="0.3">
      <c r="A220"/>
      <c r="B220" s="20">
        <f>IF(G220&lt;&gt;"",1+MAX($A$6:B219),"")</f>
        <v>124</v>
      </c>
      <c r="D220" s="5" t="s">
        <v>90</v>
      </c>
      <c r="E220" s="8">
        <v>259</v>
      </c>
      <c r="F220" s="9">
        <v>0.1</v>
      </c>
      <c r="G220" s="8">
        <f t="shared" si="65"/>
        <v>284.90000000000003</v>
      </c>
      <c r="H220" s="28" t="s">
        <v>31</v>
      </c>
      <c r="I220" s="23"/>
      <c r="J220" s="23"/>
      <c r="K220" s="14">
        <f t="shared" si="66"/>
        <v>0</v>
      </c>
    </row>
    <row r="221" spans="1:11" s="7" customFormat="1" ht="24" x14ac:dyDescent="0.3">
      <c r="A221"/>
      <c r="B221" s="20">
        <f>IF(G221&lt;&gt;"",1+MAX($A$6:B220),"")</f>
        <v>125</v>
      </c>
      <c r="D221" s="5" t="s">
        <v>91</v>
      </c>
      <c r="E221" s="8">
        <v>16</v>
      </c>
      <c r="F221" s="9">
        <v>0.1</v>
      </c>
      <c r="G221" s="8">
        <f t="shared" si="65"/>
        <v>17.600000000000001</v>
      </c>
      <c r="H221" s="28" t="s">
        <v>31</v>
      </c>
      <c r="I221" s="23"/>
      <c r="J221" s="23"/>
      <c r="K221" s="14">
        <f t="shared" si="66"/>
        <v>0</v>
      </c>
    </row>
    <row r="222" spans="1:11" s="7" customFormat="1" ht="24" x14ac:dyDescent="0.3">
      <c r="A222"/>
      <c r="B222" s="20">
        <f>IF(G222&lt;&gt;"",1+MAX($A$6:B221),"")</f>
        <v>126</v>
      </c>
      <c r="D222" s="5" t="s">
        <v>92</v>
      </c>
      <c r="E222" s="8">
        <v>219</v>
      </c>
      <c r="F222" s="9">
        <v>0.1</v>
      </c>
      <c r="G222" s="8">
        <f t="shared" si="65"/>
        <v>240.9</v>
      </c>
      <c r="H222" s="28" t="s">
        <v>31</v>
      </c>
      <c r="I222" s="23"/>
      <c r="J222" s="23"/>
      <c r="K222" s="14">
        <f t="shared" si="66"/>
        <v>0</v>
      </c>
    </row>
    <row r="223" spans="1:11" s="7" customFormat="1" ht="24" x14ac:dyDescent="0.3">
      <c r="A223"/>
      <c r="B223" s="20">
        <f>IF(G223&lt;&gt;"",1+MAX($A$6:B222),"")</f>
        <v>127</v>
      </c>
      <c r="D223" s="5" t="s">
        <v>93</v>
      </c>
      <c r="E223" s="8">
        <v>146</v>
      </c>
      <c r="F223" s="9">
        <v>0.1</v>
      </c>
      <c r="G223" s="8">
        <f t="shared" si="65"/>
        <v>160.60000000000002</v>
      </c>
      <c r="H223" s="28" t="s">
        <v>31</v>
      </c>
      <c r="I223" s="23"/>
      <c r="J223" s="23"/>
      <c r="K223" s="14">
        <f t="shared" si="66"/>
        <v>0</v>
      </c>
    </row>
    <row r="224" spans="1:11" s="7" customFormat="1" ht="24" x14ac:dyDescent="0.3">
      <c r="A224"/>
      <c r="B224" s="20">
        <f>IF(G224&lt;&gt;"",1+MAX($A$6:B223),"")</f>
        <v>128</v>
      </c>
      <c r="D224" s="5" t="s">
        <v>94</v>
      </c>
      <c r="E224" s="8">
        <v>161</v>
      </c>
      <c r="F224" s="9">
        <v>0.1</v>
      </c>
      <c r="G224" s="8">
        <f t="shared" si="65"/>
        <v>177.10000000000002</v>
      </c>
      <c r="H224" s="28" t="s">
        <v>31</v>
      </c>
      <c r="I224" s="23"/>
      <c r="J224" s="23"/>
      <c r="K224" s="14">
        <f t="shared" si="66"/>
        <v>0</v>
      </c>
    </row>
    <row r="225" spans="1:11" s="7" customFormat="1" ht="24" x14ac:dyDescent="0.3">
      <c r="A225"/>
      <c r="B225" s="20">
        <f>IF(G225&lt;&gt;"",1+MAX($A$6:B224),"")</f>
        <v>129</v>
      </c>
      <c r="D225" s="5" t="s">
        <v>95</v>
      </c>
      <c r="E225" s="8">
        <v>5</v>
      </c>
      <c r="F225" s="9">
        <v>0.1</v>
      </c>
      <c r="G225" s="8">
        <f t="shared" si="65"/>
        <v>5.5</v>
      </c>
      <c r="H225" s="28" t="s">
        <v>31</v>
      </c>
      <c r="I225" s="23"/>
      <c r="J225" s="23"/>
      <c r="K225" s="14">
        <f t="shared" si="66"/>
        <v>0</v>
      </c>
    </row>
    <row r="226" spans="1:11" s="7" customFormat="1" ht="24" x14ac:dyDescent="0.3">
      <c r="A226"/>
      <c r="B226" s="20">
        <f>IF(G226&lt;&gt;"",1+MAX($A$6:B225),"")</f>
        <v>130</v>
      </c>
      <c r="D226" s="5" t="s">
        <v>96</v>
      </c>
      <c r="E226" s="8">
        <v>66</v>
      </c>
      <c r="F226" s="9">
        <v>0.1</v>
      </c>
      <c r="G226" s="8">
        <f t="shared" si="65"/>
        <v>72.600000000000009</v>
      </c>
      <c r="H226" s="28" t="s">
        <v>31</v>
      </c>
      <c r="I226" s="23"/>
      <c r="J226" s="23"/>
      <c r="K226" s="14">
        <f t="shared" si="66"/>
        <v>0</v>
      </c>
    </row>
    <row r="227" spans="1:11" s="7" customFormat="1" ht="16.5" x14ac:dyDescent="0.3">
      <c r="A227"/>
      <c r="B227" s="20" t="str">
        <f>IF(G227&lt;&gt;"",1+MAX($A$6:B226),"")</f>
        <v/>
      </c>
      <c r="D227" s="5"/>
      <c r="E227" s="8"/>
      <c r="F227" s="9"/>
      <c r="G227" s="8"/>
      <c r="H227" s="28"/>
      <c r="I227" s="23"/>
      <c r="J227" s="23"/>
      <c r="K227" s="14"/>
    </row>
    <row r="228" spans="1:11" s="7" customFormat="1" ht="16.5" x14ac:dyDescent="0.3">
      <c r="A228"/>
      <c r="B228" s="20">
        <f>IF(G228&lt;&gt;"",1+MAX($A$6:B227),"")</f>
        <v>131</v>
      </c>
      <c r="D228" s="22" t="s">
        <v>153</v>
      </c>
      <c r="E228" s="8">
        <v>3</v>
      </c>
      <c r="F228" s="9">
        <v>0</v>
      </c>
      <c r="G228" s="8">
        <f t="shared" ref="G228" si="67">E228*(1+F228)</f>
        <v>3</v>
      </c>
      <c r="H228" s="28" t="s">
        <v>32</v>
      </c>
      <c r="I228" s="23"/>
      <c r="J228" s="23"/>
      <c r="K228" s="14">
        <f t="shared" ref="K228" si="68">G228*(I228+J228)</f>
        <v>0</v>
      </c>
    </row>
    <row r="229" spans="1:11" s="7" customFormat="1" ht="16.5" x14ac:dyDescent="0.3">
      <c r="A229"/>
      <c r="B229" s="20" t="str">
        <f>IF(G229&lt;&gt;"",1+MAX($A$6:B228),"")</f>
        <v/>
      </c>
      <c r="D229" s="5"/>
      <c r="E229" s="8"/>
      <c r="F229" s="9"/>
      <c r="G229" s="8"/>
      <c r="H229" s="28"/>
      <c r="I229" s="23"/>
      <c r="J229" s="23"/>
      <c r="K229" s="14"/>
    </row>
    <row r="230" spans="1:11" s="7" customFormat="1" ht="16.5" x14ac:dyDescent="0.3">
      <c r="A230"/>
      <c r="B230" s="20" t="str">
        <f>IF(G230&lt;&gt;"",1+MAX($A$6:B229),"")</f>
        <v/>
      </c>
      <c r="D230" s="30" t="s">
        <v>156</v>
      </c>
      <c r="E230" s="8"/>
      <c r="F230" s="9"/>
      <c r="G230" s="8"/>
      <c r="H230" s="28"/>
      <c r="I230" s="23"/>
      <c r="J230" s="23"/>
      <c r="K230" s="14"/>
    </row>
    <row r="231" spans="1:11" s="7" customFormat="1" ht="16.5" x14ac:dyDescent="0.3">
      <c r="A231"/>
      <c r="B231" s="20" t="str">
        <f>IF(G231&lt;&gt;"",1+MAX($A$6:B230),"")</f>
        <v/>
      </c>
      <c r="D231" s="22" t="s">
        <v>101</v>
      </c>
      <c r="E231" s="8"/>
      <c r="F231" s="9"/>
      <c r="G231" s="8"/>
      <c r="H231" s="28"/>
      <c r="I231" s="23"/>
      <c r="J231" s="23"/>
      <c r="K231" s="14"/>
    </row>
    <row r="232" spans="1:11" s="7" customFormat="1" ht="16.5" x14ac:dyDescent="0.3">
      <c r="A232"/>
      <c r="B232" s="20">
        <f>IF(G232&lt;&gt;"",1+MAX($A$6:B231),"")</f>
        <v>132</v>
      </c>
      <c r="D232" s="5" t="s">
        <v>102</v>
      </c>
      <c r="E232" s="8">
        <v>820</v>
      </c>
      <c r="F232" s="9">
        <v>0.1</v>
      </c>
      <c r="G232" s="8">
        <f t="shared" ref="G232" si="69">E232*(1+F232)</f>
        <v>902.00000000000011</v>
      </c>
      <c r="H232" s="28" t="s">
        <v>31</v>
      </c>
      <c r="I232" s="23"/>
      <c r="J232" s="23"/>
      <c r="K232" s="14">
        <f t="shared" ref="K232" si="70">G232*(I232+J232)</f>
        <v>0</v>
      </c>
    </row>
    <row r="233" spans="1:11" s="7" customFormat="1" ht="16.5" x14ac:dyDescent="0.3">
      <c r="A233"/>
      <c r="B233" s="20" t="str">
        <f>IF(G233&lt;&gt;"",1+MAX($A$6:B232),"")</f>
        <v/>
      </c>
      <c r="D233" s="5"/>
      <c r="E233" s="8"/>
      <c r="F233" s="9"/>
      <c r="G233" s="8"/>
      <c r="H233" s="28"/>
      <c r="I233" s="23"/>
      <c r="J233" s="23"/>
      <c r="K233" s="14"/>
    </row>
    <row r="234" spans="1:11" s="7" customFormat="1" ht="16.5" x14ac:dyDescent="0.3">
      <c r="A234"/>
      <c r="B234" s="20" t="str">
        <f>IF(G234&lt;&gt;"",1+MAX($A$6:B233),"")</f>
        <v/>
      </c>
      <c r="D234" s="22" t="s">
        <v>97</v>
      </c>
      <c r="E234" s="8"/>
      <c r="F234" s="9"/>
      <c r="G234" s="8"/>
      <c r="H234" s="28"/>
      <c r="I234" s="23"/>
      <c r="J234" s="23"/>
      <c r="K234" s="14"/>
    </row>
    <row r="235" spans="1:11" s="7" customFormat="1" ht="16.5" x14ac:dyDescent="0.3">
      <c r="A235"/>
      <c r="B235" s="20">
        <f>IF(G235&lt;&gt;"",1+MAX($A$6:B234),"")</f>
        <v>133</v>
      </c>
      <c r="D235" s="5" t="s">
        <v>98</v>
      </c>
      <c r="E235" s="8">
        <v>1362</v>
      </c>
      <c r="F235" s="9">
        <v>0.1</v>
      </c>
      <c r="G235" s="8">
        <f t="shared" ref="G235" si="71">E235*(1+F235)</f>
        <v>1498.2</v>
      </c>
      <c r="H235" s="28" t="s">
        <v>31</v>
      </c>
      <c r="I235" s="23"/>
      <c r="J235" s="23"/>
      <c r="K235" s="14">
        <f t="shared" ref="K235" si="72">G235*(I235+J235)</f>
        <v>0</v>
      </c>
    </row>
    <row r="236" spans="1:11" s="7" customFormat="1" ht="16.5" x14ac:dyDescent="0.3">
      <c r="A236"/>
      <c r="B236" s="20" t="str">
        <f>IF(G236&lt;&gt;"",1+MAX($A$6:B235),"")</f>
        <v/>
      </c>
      <c r="D236" s="5"/>
      <c r="E236" s="8"/>
      <c r="F236" s="9"/>
      <c r="G236" s="8"/>
      <c r="H236" s="28"/>
      <c r="I236" s="23"/>
      <c r="J236" s="23"/>
      <c r="K236" s="14"/>
    </row>
    <row r="237" spans="1:11" s="7" customFormat="1" ht="16.5" x14ac:dyDescent="0.3">
      <c r="A237"/>
      <c r="B237" s="20" t="str">
        <f>IF(G237&lt;&gt;"",1+MAX($A$6:B236),"")</f>
        <v/>
      </c>
      <c r="D237" s="22" t="s">
        <v>99</v>
      </c>
      <c r="E237" s="8"/>
      <c r="F237" s="9"/>
      <c r="G237" s="8"/>
      <c r="H237" s="28"/>
      <c r="I237" s="23"/>
      <c r="J237" s="23"/>
      <c r="K237" s="14"/>
    </row>
    <row r="238" spans="1:11" s="7" customFormat="1" ht="16.5" x14ac:dyDescent="0.3">
      <c r="A238"/>
      <c r="B238" s="20">
        <f>IF(G238&lt;&gt;"",1+MAX($A$6:B237),"")</f>
        <v>134</v>
      </c>
      <c r="D238" s="5" t="s">
        <v>100</v>
      </c>
      <c r="E238" s="8">
        <v>1225</v>
      </c>
      <c r="F238" s="9">
        <v>0.1</v>
      </c>
      <c r="G238" s="8">
        <f t="shared" ref="G238" si="73">E238*(1+F238)</f>
        <v>1347.5</v>
      </c>
      <c r="H238" s="28" t="s">
        <v>31</v>
      </c>
      <c r="I238" s="23"/>
      <c r="J238" s="23"/>
      <c r="K238" s="14">
        <f t="shared" ref="K238" si="74">G238*(I238+J238)</f>
        <v>0</v>
      </c>
    </row>
    <row r="239" spans="1:11" s="7" customFormat="1" ht="16.5" x14ac:dyDescent="0.3">
      <c r="A239"/>
      <c r="B239" s="20" t="str">
        <f>IF(G239&lt;&gt;"",1+MAX($A$6:B238),"")</f>
        <v/>
      </c>
      <c r="D239" s="5"/>
      <c r="E239" s="8"/>
      <c r="F239" s="9"/>
      <c r="G239" s="8"/>
      <c r="H239" s="28"/>
      <c r="I239" s="23"/>
      <c r="J239" s="23"/>
      <c r="K239" s="14"/>
    </row>
    <row r="240" spans="1:11" s="7" customFormat="1" ht="16.5" x14ac:dyDescent="0.3">
      <c r="A240"/>
      <c r="B240" s="20" t="str">
        <f>IF(G240&lt;&gt;"",1+MAX($A$6:B239),"")</f>
        <v/>
      </c>
      <c r="D240" s="5" t="s">
        <v>117</v>
      </c>
      <c r="E240" s="8"/>
      <c r="F240" s="9"/>
      <c r="G240" s="8"/>
      <c r="H240" s="28"/>
      <c r="I240" s="23"/>
      <c r="J240" s="23"/>
      <c r="K240" s="14"/>
    </row>
    <row r="241" spans="1:11" s="7" customFormat="1" ht="16.5" x14ac:dyDescent="0.3">
      <c r="A241"/>
      <c r="B241" s="20">
        <f>IF(G241&lt;&gt;"",1+MAX($A$6:B240),"")</f>
        <v>135</v>
      </c>
      <c r="D241" s="5" t="s">
        <v>118</v>
      </c>
      <c r="E241" s="8">
        <v>1</v>
      </c>
      <c r="F241" s="9">
        <v>0</v>
      </c>
      <c r="G241" s="8">
        <f t="shared" ref="G241:G242" si="75">E241*(1+F241)</f>
        <v>1</v>
      </c>
      <c r="H241" s="28" t="s">
        <v>32</v>
      </c>
      <c r="I241" s="23"/>
      <c r="J241" s="23"/>
      <c r="K241" s="14">
        <f t="shared" ref="K241:K242" si="76">G241*(I241+J241)</f>
        <v>0</v>
      </c>
    </row>
    <row r="242" spans="1:11" s="7" customFormat="1" ht="16.5" x14ac:dyDescent="0.3">
      <c r="A242"/>
      <c r="B242" s="20">
        <f>IF(G242&lt;&gt;"",1+MAX($A$6:B241),"")</f>
        <v>136</v>
      </c>
      <c r="D242" s="5" t="s">
        <v>119</v>
      </c>
      <c r="E242" s="8">
        <v>13</v>
      </c>
      <c r="F242" s="9">
        <v>0</v>
      </c>
      <c r="G242" s="8">
        <f t="shared" si="75"/>
        <v>13</v>
      </c>
      <c r="H242" s="28" t="s">
        <v>32</v>
      </c>
      <c r="I242" s="23"/>
      <c r="J242" s="23"/>
      <c r="K242" s="14">
        <f t="shared" si="76"/>
        <v>0</v>
      </c>
    </row>
    <row r="243" spans="1:11" s="7" customFormat="1" ht="16.5" x14ac:dyDescent="0.3">
      <c r="A243"/>
      <c r="B243" s="20" t="str">
        <f>IF(G243&lt;&gt;"",1+MAX($A$6:B242),"")</f>
        <v/>
      </c>
      <c r="D243" s="5"/>
      <c r="E243" s="8"/>
      <c r="F243" s="9"/>
      <c r="G243" s="8"/>
      <c r="H243" s="28"/>
      <c r="I243" s="23"/>
      <c r="J243" s="23"/>
      <c r="K243" s="14"/>
    </row>
    <row r="244" spans="1:11" s="7" customFormat="1" ht="16.5" x14ac:dyDescent="0.3">
      <c r="A244"/>
      <c r="B244" s="20" t="str">
        <f>IF(G244&lt;&gt;"",1+MAX($A$6:B243),"")</f>
        <v/>
      </c>
      <c r="D244" s="22" t="s">
        <v>122</v>
      </c>
      <c r="E244" s="8"/>
      <c r="F244" s="9"/>
      <c r="G244" s="8"/>
      <c r="H244" s="28"/>
      <c r="I244" s="23"/>
      <c r="J244" s="23"/>
      <c r="K244" s="14"/>
    </row>
    <row r="245" spans="1:11" s="7" customFormat="1" ht="16.5" x14ac:dyDescent="0.3">
      <c r="A245"/>
      <c r="B245" s="20">
        <f>IF(G245&lt;&gt;"",1+MAX($A$6:B244),"")</f>
        <v>137</v>
      </c>
      <c r="D245" s="5" t="s">
        <v>119</v>
      </c>
      <c r="E245" s="8">
        <v>10</v>
      </c>
      <c r="F245" s="9">
        <v>0</v>
      </c>
      <c r="G245" s="8">
        <v>46</v>
      </c>
      <c r="H245" s="28" t="s">
        <v>32</v>
      </c>
      <c r="I245" s="23"/>
      <c r="J245" s="23"/>
      <c r="K245" s="14">
        <f t="shared" ref="K245:K248" si="77">G245*(I245+J245)</f>
        <v>0</v>
      </c>
    </row>
    <row r="246" spans="1:11" s="7" customFormat="1" ht="16.5" x14ac:dyDescent="0.3">
      <c r="A246"/>
      <c r="B246" s="20">
        <f>IF(G246&lt;&gt;"",1+MAX($A$6:B245),"")</f>
        <v>138</v>
      </c>
      <c r="D246" s="5" t="s">
        <v>123</v>
      </c>
      <c r="E246" s="8">
        <v>6</v>
      </c>
      <c r="F246" s="9">
        <v>0</v>
      </c>
      <c r="G246" s="8">
        <f t="shared" ref="G246:G248" si="78">E246*(1+F246)</f>
        <v>6</v>
      </c>
      <c r="H246" s="28" t="s">
        <v>32</v>
      </c>
      <c r="I246" s="23"/>
      <c r="J246" s="23"/>
      <c r="K246" s="14">
        <f t="shared" si="77"/>
        <v>0</v>
      </c>
    </row>
    <row r="247" spans="1:11" s="7" customFormat="1" ht="16.5" x14ac:dyDescent="0.3">
      <c r="A247"/>
      <c r="B247" s="20">
        <f>IF(G247&lt;&gt;"",1+MAX($A$6:B246),"")</f>
        <v>139</v>
      </c>
      <c r="D247" s="5" t="s">
        <v>120</v>
      </c>
      <c r="E247" s="8">
        <v>1</v>
      </c>
      <c r="F247" s="9">
        <v>0</v>
      </c>
      <c r="G247" s="8">
        <f t="shared" si="78"/>
        <v>1</v>
      </c>
      <c r="H247" s="28" t="s">
        <v>32</v>
      </c>
      <c r="I247" s="23"/>
      <c r="J247" s="23"/>
      <c r="K247" s="14">
        <f t="shared" si="77"/>
        <v>0</v>
      </c>
    </row>
    <row r="248" spans="1:11" s="7" customFormat="1" ht="16.5" x14ac:dyDescent="0.3">
      <c r="A248"/>
      <c r="B248" s="20">
        <f>IF(G248&lt;&gt;"",1+MAX($A$6:B247),"")</f>
        <v>140</v>
      </c>
      <c r="D248" s="5" t="s">
        <v>121</v>
      </c>
      <c r="E248" s="8">
        <v>2</v>
      </c>
      <c r="F248" s="9">
        <v>0</v>
      </c>
      <c r="G248" s="8">
        <f t="shared" si="78"/>
        <v>2</v>
      </c>
      <c r="H248" s="28" t="s">
        <v>32</v>
      </c>
      <c r="I248" s="23"/>
      <c r="J248" s="23"/>
      <c r="K248" s="14">
        <f t="shared" si="77"/>
        <v>0</v>
      </c>
    </row>
    <row r="249" spans="1:11" s="7" customFormat="1" ht="16.5" x14ac:dyDescent="0.3">
      <c r="A249"/>
      <c r="B249" s="20" t="str">
        <f>IF(G249&lt;&gt;"",1+MAX($A$6:B248),"")</f>
        <v/>
      </c>
      <c r="D249" s="5"/>
      <c r="E249" s="8"/>
      <c r="F249" s="9"/>
      <c r="G249" s="8"/>
      <c r="H249" s="28"/>
      <c r="I249" s="23"/>
      <c r="J249" s="23"/>
      <c r="K249" s="14"/>
    </row>
    <row r="250" spans="1:11" s="7" customFormat="1" ht="16.5" x14ac:dyDescent="0.3">
      <c r="A250"/>
      <c r="B250" s="20" t="str">
        <f>IF(G250&lt;&gt;"",1+MAX($A$6:B249),"")</f>
        <v/>
      </c>
      <c r="D250" s="22" t="s">
        <v>125</v>
      </c>
      <c r="E250" s="8"/>
      <c r="F250" s="9"/>
      <c r="G250" s="8"/>
      <c r="H250" s="28"/>
      <c r="I250" s="23"/>
      <c r="J250" s="23"/>
      <c r="K250" s="14"/>
    </row>
    <row r="251" spans="1:11" s="7" customFormat="1" ht="16.5" x14ac:dyDescent="0.3">
      <c r="A251"/>
      <c r="B251" s="20">
        <f>IF(G251&lt;&gt;"",1+MAX($A$6:B250),"")</f>
        <v>141</v>
      </c>
      <c r="D251" s="5" t="s">
        <v>126</v>
      </c>
      <c r="E251" s="8">
        <v>340</v>
      </c>
      <c r="F251" s="9">
        <v>0.1</v>
      </c>
      <c r="G251" s="8">
        <f t="shared" ref="G251:G254" si="79">E251*(1+F251)</f>
        <v>374.00000000000006</v>
      </c>
      <c r="H251" s="28" t="s">
        <v>30</v>
      </c>
      <c r="I251" s="23"/>
      <c r="J251" s="23"/>
      <c r="K251" s="14">
        <f t="shared" ref="K251:K254" si="80">G251*(I251+J251)</f>
        <v>0</v>
      </c>
    </row>
    <row r="252" spans="1:11" s="7" customFormat="1" ht="16.5" x14ac:dyDescent="0.3">
      <c r="A252"/>
      <c r="B252" s="20">
        <f>IF(G252&lt;&gt;"",1+MAX($A$6:B251),"")</f>
        <v>142</v>
      </c>
      <c r="D252" s="5" t="s">
        <v>127</v>
      </c>
      <c r="E252" s="8">
        <v>274</v>
      </c>
      <c r="F252" s="9">
        <v>0.1</v>
      </c>
      <c r="G252" s="8">
        <f t="shared" si="79"/>
        <v>301.40000000000003</v>
      </c>
      <c r="H252" s="28" t="s">
        <v>30</v>
      </c>
      <c r="I252" s="23"/>
      <c r="J252" s="23"/>
      <c r="K252" s="14">
        <f t="shared" si="80"/>
        <v>0</v>
      </c>
    </row>
    <row r="253" spans="1:11" s="7" customFormat="1" ht="16.5" x14ac:dyDescent="0.3">
      <c r="A253"/>
      <c r="B253" s="20">
        <f>IF(G253&lt;&gt;"",1+MAX($A$6:B252),"")</f>
        <v>143</v>
      </c>
      <c r="D253" s="5" t="s">
        <v>128</v>
      </c>
      <c r="E253" s="8">
        <v>324</v>
      </c>
      <c r="F253" s="9">
        <v>0.1</v>
      </c>
      <c r="G253" s="8">
        <f t="shared" si="79"/>
        <v>356.40000000000003</v>
      </c>
      <c r="H253" s="28" t="s">
        <v>30</v>
      </c>
      <c r="I253" s="23"/>
      <c r="J253" s="23"/>
      <c r="K253" s="14">
        <f t="shared" si="80"/>
        <v>0</v>
      </c>
    </row>
    <row r="254" spans="1:11" s="7" customFormat="1" ht="16.5" x14ac:dyDescent="0.3">
      <c r="A254"/>
      <c r="B254" s="20">
        <f>IF(G254&lt;&gt;"",1+MAX($A$6:B253),"")</f>
        <v>144</v>
      </c>
      <c r="D254" s="5" t="s">
        <v>130</v>
      </c>
      <c r="E254" s="8">
        <v>326</v>
      </c>
      <c r="F254" s="9">
        <v>0.1</v>
      </c>
      <c r="G254" s="8">
        <f t="shared" si="79"/>
        <v>358.6</v>
      </c>
      <c r="H254" s="28" t="s">
        <v>30</v>
      </c>
      <c r="I254" s="23"/>
      <c r="J254" s="23"/>
      <c r="K254" s="14">
        <f t="shared" si="80"/>
        <v>0</v>
      </c>
    </row>
    <row r="255" spans="1:11" s="7" customFormat="1" ht="16.5" x14ac:dyDescent="0.3">
      <c r="A255"/>
      <c r="B255" s="20" t="str">
        <f>IF(G255&lt;&gt;"",1+MAX($A$6:B254),"")</f>
        <v/>
      </c>
      <c r="D255" s="5"/>
      <c r="E255" s="8"/>
      <c r="F255" s="9"/>
      <c r="G255" s="8"/>
      <c r="H255" s="28"/>
      <c r="I255" s="23"/>
      <c r="J255" s="23"/>
      <c r="K255" s="14"/>
    </row>
    <row r="256" spans="1:11" s="7" customFormat="1" ht="16.5" x14ac:dyDescent="0.3">
      <c r="A256"/>
      <c r="B256" s="20" t="str">
        <f>IF(G256&lt;&gt;"",1+MAX($A$6:B255),"")</f>
        <v/>
      </c>
      <c r="D256" s="22" t="s">
        <v>79</v>
      </c>
      <c r="E256" s="8"/>
      <c r="F256" s="9"/>
      <c r="G256" s="8"/>
      <c r="H256" s="28"/>
      <c r="I256" s="23"/>
      <c r="J256" s="23"/>
      <c r="K256" s="14"/>
    </row>
    <row r="257" spans="1:11" s="7" customFormat="1" ht="24" x14ac:dyDescent="0.3">
      <c r="A257"/>
      <c r="B257" s="20">
        <f>IF(G257&lt;&gt;"",1+MAX($A$6:B256),"")</f>
        <v>145</v>
      </c>
      <c r="D257" s="5" t="s">
        <v>80</v>
      </c>
      <c r="E257" s="8">
        <v>1112.5</v>
      </c>
      <c r="F257" s="9">
        <v>0.1</v>
      </c>
      <c r="G257" s="8">
        <f t="shared" ref="G257:G263" si="81">E257*(1+F257)</f>
        <v>1223.75</v>
      </c>
      <c r="H257" s="28" t="s">
        <v>31</v>
      </c>
      <c r="I257" s="23"/>
      <c r="J257" s="23"/>
      <c r="K257" s="14">
        <f t="shared" ref="K257:K263" si="82">G257*(I257+J257)</f>
        <v>0</v>
      </c>
    </row>
    <row r="258" spans="1:11" s="7" customFormat="1" ht="24" x14ac:dyDescent="0.3">
      <c r="A258"/>
      <c r="B258" s="20">
        <f>IF(G258&lt;&gt;"",1+MAX($A$6:B257),"")</f>
        <v>146</v>
      </c>
      <c r="D258" s="5" t="s">
        <v>81</v>
      </c>
      <c r="E258" s="8">
        <v>316</v>
      </c>
      <c r="F258" s="9">
        <v>0.1</v>
      </c>
      <c r="G258" s="8">
        <f t="shared" si="81"/>
        <v>347.6</v>
      </c>
      <c r="H258" s="28" t="s">
        <v>31</v>
      </c>
      <c r="I258" s="23"/>
      <c r="J258" s="23"/>
      <c r="K258" s="14">
        <f t="shared" si="82"/>
        <v>0</v>
      </c>
    </row>
    <row r="259" spans="1:11" s="7" customFormat="1" ht="24" x14ac:dyDescent="0.3">
      <c r="A259"/>
      <c r="B259" s="20">
        <f>IF(G259&lt;&gt;"",1+MAX($A$6:B258),"")</f>
        <v>147</v>
      </c>
      <c r="D259" s="5" t="s">
        <v>82</v>
      </c>
      <c r="E259" s="8">
        <v>147</v>
      </c>
      <c r="F259" s="9">
        <v>0.1</v>
      </c>
      <c r="G259" s="8">
        <f t="shared" si="81"/>
        <v>161.70000000000002</v>
      </c>
      <c r="H259" s="28" t="s">
        <v>31</v>
      </c>
      <c r="I259" s="23"/>
      <c r="J259" s="23"/>
      <c r="K259" s="14">
        <f t="shared" si="82"/>
        <v>0</v>
      </c>
    </row>
    <row r="260" spans="1:11" s="7" customFormat="1" ht="24" x14ac:dyDescent="0.3">
      <c r="A260"/>
      <c r="B260" s="20">
        <f>IF(G260&lt;&gt;"",1+MAX($A$6:B259),"")</f>
        <v>148</v>
      </c>
      <c r="D260" s="5" t="s">
        <v>83</v>
      </c>
      <c r="E260" s="8">
        <v>345</v>
      </c>
      <c r="F260" s="9">
        <v>0.1</v>
      </c>
      <c r="G260" s="8">
        <f t="shared" si="81"/>
        <v>379.50000000000006</v>
      </c>
      <c r="H260" s="28" t="s">
        <v>31</v>
      </c>
      <c r="I260" s="23"/>
      <c r="J260" s="23"/>
      <c r="K260" s="14">
        <f t="shared" si="82"/>
        <v>0</v>
      </c>
    </row>
    <row r="261" spans="1:11" s="7" customFormat="1" ht="24" x14ac:dyDescent="0.3">
      <c r="A261"/>
      <c r="B261" s="20">
        <f>IF(G261&lt;&gt;"",1+MAX($A$6:B260),"")</f>
        <v>149</v>
      </c>
      <c r="D261" s="5" t="s">
        <v>84</v>
      </c>
      <c r="E261" s="8">
        <v>161</v>
      </c>
      <c r="F261" s="9">
        <v>0.1</v>
      </c>
      <c r="G261" s="8">
        <f t="shared" si="81"/>
        <v>177.10000000000002</v>
      </c>
      <c r="H261" s="28" t="s">
        <v>31</v>
      </c>
      <c r="I261" s="23"/>
      <c r="J261" s="23"/>
      <c r="K261" s="14">
        <f t="shared" si="82"/>
        <v>0</v>
      </c>
    </row>
    <row r="262" spans="1:11" s="7" customFormat="1" ht="24" x14ac:dyDescent="0.3">
      <c r="A262"/>
      <c r="B262" s="20">
        <f>IF(G262&lt;&gt;"",1+MAX($A$6:B261),"")</f>
        <v>150</v>
      </c>
      <c r="D262" s="5" t="s">
        <v>85</v>
      </c>
      <c r="E262" s="8">
        <v>47</v>
      </c>
      <c r="F262" s="9">
        <v>0.1</v>
      </c>
      <c r="G262" s="8">
        <f t="shared" si="81"/>
        <v>51.7</v>
      </c>
      <c r="H262" s="28" t="s">
        <v>31</v>
      </c>
      <c r="I262" s="23"/>
      <c r="J262" s="23"/>
      <c r="K262" s="14">
        <f t="shared" si="82"/>
        <v>0</v>
      </c>
    </row>
    <row r="263" spans="1:11" s="7" customFormat="1" ht="24" x14ac:dyDescent="0.3">
      <c r="A263"/>
      <c r="B263" s="20">
        <f>IF(G263&lt;&gt;"",1+MAX($A$6:B262),"")</f>
        <v>151</v>
      </c>
      <c r="D263" s="5" t="s">
        <v>86</v>
      </c>
      <c r="E263" s="8">
        <v>46</v>
      </c>
      <c r="F263" s="9">
        <v>0.1</v>
      </c>
      <c r="G263" s="8">
        <f t="shared" si="81"/>
        <v>50.6</v>
      </c>
      <c r="H263" s="28" t="s">
        <v>31</v>
      </c>
      <c r="I263" s="23"/>
      <c r="J263" s="23"/>
      <c r="K263" s="14">
        <f t="shared" si="82"/>
        <v>0</v>
      </c>
    </row>
    <row r="264" spans="1:11" s="7" customFormat="1" ht="16.5" x14ac:dyDescent="0.3">
      <c r="A264"/>
      <c r="B264" s="20" t="str">
        <f>IF(G264&lt;&gt;"",1+MAX($A$6:B263),"")</f>
        <v/>
      </c>
      <c r="D264" s="5"/>
      <c r="E264" s="8"/>
      <c r="F264" s="9"/>
      <c r="G264" s="8"/>
      <c r="H264" s="28"/>
      <c r="I264" s="23"/>
      <c r="J264" s="23"/>
      <c r="K264" s="14"/>
    </row>
    <row r="265" spans="1:11" s="7" customFormat="1" ht="16.5" x14ac:dyDescent="0.3">
      <c r="A265"/>
      <c r="B265" s="20" t="str">
        <f>IF(G265&lt;&gt;"",1+MAX($A$6:B264),"")</f>
        <v/>
      </c>
      <c r="D265" s="22" t="s">
        <v>87</v>
      </c>
      <c r="E265" s="8"/>
      <c r="F265" s="9"/>
      <c r="G265" s="8"/>
      <c r="H265" s="28"/>
      <c r="I265" s="23"/>
      <c r="J265" s="23"/>
      <c r="K265" s="14"/>
    </row>
    <row r="266" spans="1:11" s="7" customFormat="1" ht="24" x14ac:dyDescent="0.3">
      <c r="A266"/>
      <c r="B266" s="20">
        <f>IF(G266&lt;&gt;"",1+MAX($A$6:B265),"")</f>
        <v>152</v>
      </c>
      <c r="D266" s="5" t="s">
        <v>88</v>
      </c>
      <c r="E266" s="8">
        <v>8</v>
      </c>
      <c r="F266" s="9">
        <v>0.1</v>
      </c>
      <c r="G266" s="8">
        <f t="shared" ref="G266:G274" si="83">E266*(1+F266)</f>
        <v>8.8000000000000007</v>
      </c>
      <c r="H266" s="28" t="s">
        <v>31</v>
      </c>
      <c r="I266" s="23"/>
      <c r="J266" s="23"/>
      <c r="K266" s="14">
        <f t="shared" ref="K266:K274" si="84">G266*(I266+J266)</f>
        <v>0</v>
      </c>
    </row>
    <row r="267" spans="1:11" s="7" customFormat="1" ht="24" x14ac:dyDescent="0.3">
      <c r="A267"/>
      <c r="B267" s="20">
        <f>IF(G267&lt;&gt;"",1+MAX($A$6:B266),"")</f>
        <v>153</v>
      </c>
      <c r="D267" s="5" t="s">
        <v>89</v>
      </c>
      <c r="E267" s="8">
        <v>240</v>
      </c>
      <c r="F267" s="9">
        <v>0.1</v>
      </c>
      <c r="G267" s="8">
        <f t="shared" si="83"/>
        <v>264</v>
      </c>
      <c r="H267" s="28" t="s">
        <v>31</v>
      </c>
      <c r="I267" s="23"/>
      <c r="J267" s="23"/>
      <c r="K267" s="14">
        <f t="shared" si="84"/>
        <v>0</v>
      </c>
    </row>
    <row r="268" spans="1:11" s="7" customFormat="1" ht="24" x14ac:dyDescent="0.3">
      <c r="A268"/>
      <c r="B268" s="20">
        <f>IF(G268&lt;&gt;"",1+MAX($A$6:B267),"")</f>
        <v>154</v>
      </c>
      <c r="D268" s="5" t="s">
        <v>90</v>
      </c>
      <c r="E268" s="8">
        <v>261</v>
      </c>
      <c r="F268" s="9">
        <v>0.1</v>
      </c>
      <c r="G268" s="8">
        <f t="shared" si="83"/>
        <v>287.10000000000002</v>
      </c>
      <c r="H268" s="28" t="s">
        <v>31</v>
      </c>
      <c r="I268" s="23"/>
      <c r="J268" s="23"/>
      <c r="K268" s="14">
        <f t="shared" si="84"/>
        <v>0</v>
      </c>
    </row>
    <row r="269" spans="1:11" s="7" customFormat="1" ht="24" x14ac:dyDescent="0.3">
      <c r="A269"/>
      <c r="B269" s="20">
        <f>IF(G269&lt;&gt;"",1+MAX($A$6:B268),"")</f>
        <v>155</v>
      </c>
      <c r="D269" s="5" t="s">
        <v>91</v>
      </c>
      <c r="E269" s="8">
        <v>19</v>
      </c>
      <c r="F269" s="9">
        <v>0.1</v>
      </c>
      <c r="G269" s="8">
        <f t="shared" si="83"/>
        <v>20.900000000000002</v>
      </c>
      <c r="H269" s="28" t="s">
        <v>31</v>
      </c>
      <c r="I269" s="23"/>
      <c r="J269" s="23"/>
      <c r="K269" s="14">
        <f t="shared" si="84"/>
        <v>0</v>
      </c>
    </row>
    <row r="270" spans="1:11" s="7" customFormat="1" ht="24" x14ac:dyDescent="0.3">
      <c r="A270"/>
      <c r="B270" s="20">
        <f>IF(G270&lt;&gt;"",1+MAX($A$6:B269),"")</f>
        <v>156</v>
      </c>
      <c r="D270" s="5" t="s">
        <v>92</v>
      </c>
      <c r="E270" s="8">
        <v>221</v>
      </c>
      <c r="F270" s="9">
        <v>0.1</v>
      </c>
      <c r="G270" s="8">
        <f t="shared" si="83"/>
        <v>243.10000000000002</v>
      </c>
      <c r="H270" s="28" t="s">
        <v>31</v>
      </c>
      <c r="I270" s="23"/>
      <c r="J270" s="23"/>
      <c r="K270" s="14">
        <f t="shared" si="84"/>
        <v>0</v>
      </c>
    </row>
    <row r="271" spans="1:11" s="7" customFormat="1" ht="24" x14ac:dyDescent="0.3">
      <c r="A271"/>
      <c r="B271" s="20">
        <f>IF(G271&lt;&gt;"",1+MAX($A$6:B270),"")</f>
        <v>157</v>
      </c>
      <c r="D271" s="5" t="s">
        <v>93</v>
      </c>
      <c r="E271" s="8">
        <v>146</v>
      </c>
      <c r="F271" s="9">
        <v>0.1</v>
      </c>
      <c r="G271" s="8">
        <f t="shared" si="83"/>
        <v>160.60000000000002</v>
      </c>
      <c r="H271" s="28" t="s">
        <v>31</v>
      </c>
      <c r="I271" s="23"/>
      <c r="J271" s="23"/>
      <c r="K271" s="14">
        <f t="shared" si="84"/>
        <v>0</v>
      </c>
    </row>
    <row r="272" spans="1:11" s="7" customFormat="1" ht="24" x14ac:dyDescent="0.3">
      <c r="A272"/>
      <c r="B272" s="20">
        <f>IF(G272&lt;&gt;"",1+MAX($A$6:B271),"")</f>
        <v>158</v>
      </c>
      <c r="D272" s="5" t="s">
        <v>94</v>
      </c>
      <c r="E272" s="8">
        <v>161</v>
      </c>
      <c r="F272" s="9">
        <v>0.1</v>
      </c>
      <c r="G272" s="8">
        <f t="shared" si="83"/>
        <v>177.10000000000002</v>
      </c>
      <c r="H272" s="28" t="s">
        <v>31</v>
      </c>
      <c r="I272" s="23"/>
      <c r="J272" s="23"/>
      <c r="K272" s="14">
        <f t="shared" si="84"/>
        <v>0</v>
      </c>
    </row>
    <row r="273" spans="1:11" s="7" customFormat="1" ht="24" x14ac:dyDescent="0.3">
      <c r="A273"/>
      <c r="B273" s="20">
        <f>IF(G273&lt;&gt;"",1+MAX($A$6:B272),"")</f>
        <v>159</v>
      </c>
      <c r="D273" s="5" t="s">
        <v>95</v>
      </c>
      <c r="E273" s="8">
        <v>5</v>
      </c>
      <c r="F273" s="9">
        <v>0.1</v>
      </c>
      <c r="G273" s="8">
        <f t="shared" si="83"/>
        <v>5.5</v>
      </c>
      <c r="H273" s="28" t="s">
        <v>31</v>
      </c>
      <c r="I273" s="23"/>
      <c r="J273" s="23"/>
      <c r="K273" s="14">
        <f t="shared" si="84"/>
        <v>0</v>
      </c>
    </row>
    <row r="274" spans="1:11" s="7" customFormat="1" ht="24" x14ac:dyDescent="0.3">
      <c r="A274"/>
      <c r="B274" s="20">
        <f>IF(G274&lt;&gt;"",1+MAX($A$6:B273),"")</f>
        <v>160</v>
      </c>
      <c r="D274" s="5" t="s">
        <v>96</v>
      </c>
      <c r="E274" s="8">
        <v>66</v>
      </c>
      <c r="F274" s="9">
        <v>0.1</v>
      </c>
      <c r="G274" s="8">
        <f t="shared" si="83"/>
        <v>72.600000000000009</v>
      </c>
      <c r="H274" s="28" t="s">
        <v>31</v>
      </c>
      <c r="I274" s="23"/>
      <c r="J274" s="23"/>
      <c r="K274" s="14">
        <f t="shared" si="84"/>
        <v>0</v>
      </c>
    </row>
    <row r="275" spans="1:11" s="7" customFormat="1" ht="16.5" x14ac:dyDescent="0.3">
      <c r="A275"/>
      <c r="B275" s="20" t="str">
        <f>IF(G275&lt;&gt;"",1+MAX($A$6:B274),"")</f>
        <v/>
      </c>
      <c r="D275" s="22"/>
      <c r="E275" s="8"/>
      <c r="F275" s="9"/>
      <c r="G275" s="8"/>
      <c r="H275" s="28"/>
      <c r="I275" s="23"/>
      <c r="J275" s="23"/>
      <c r="K275" s="14"/>
    </row>
    <row r="276" spans="1:11" s="7" customFormat="1" ht="16.5" x14ac:dyDescent="0.3">
      <c r="A276"/>
      <c r="B276" s="20">
        <f>IF(G276&lt;&gt;"",1+MAX($A$6:B275),"")</f>
        <v>161</v>
      </c>
      <c r="D276" s="22" t="s">
        <v>153</v>
      </c>
      <c r="E276" s="8">
        <v>4</v>
      </c>
      <c r="F276" s="9">
        <v>0</v>
      </c>
      <c r="G276" s="8">
        <f t="shared" ref="G276" si="85">E276*(1+F276)</f>
        <v>4</v>
      </c>
      <c r="H276" s="28" t="s">
        <v>32</v>
      </c>
      <c r="I276" s="23"/>
      <c r="J276" s="23"/>
      <c r="K276" s="14">
        <f t="shared" ref="K276" si="86">G276*(I276+J276)</f>
        <v>0</v>
      </c>
    </row>
    <row r="277" spans="1:11" s="7" customFormat="1" ht="16.5" x14ac:dyDescent="0.3">
      <c r="A277"/>
      <c r="B277" s="20" t="str">
        <f>IF(G277&lt;&gt;"",1+MAX($A$6:B276),"")</f>
        <v/>
      </c>
      <c r="D277" s="5"/>
      <c r="E277" s="8"/>
      <c r="F277" s="9"/>
      <c r="G277" s="8"/>
      <c r="H277" s="28"/>
      <c r="I277" s="23"/>
      <c r="J277" s="23"/>
      <c r="K277" s="14"/>
    </row>
    <row r="278" spans="1:11" s="7" customFormat="1" ht="16.5" x14ac:dyDescent="0.3">
      <c r="A278"/>
      <c r="B278" s="20" t="str">
        <f>IF(G278&lt;&gt;"",1+MAX($A$6:B277),"")</f>
        <v/>
      </c>
      <c r="D278" s="22" t="s">
        <v>103</v>
      </c>
      <c r="E278" s="8"/>
      <c r="F278" s="9"/>
      <c r="G278" s="8"/>
      <c r="H278" s="28"/>
      <c r="I278" s="23"/>
      <c r="J278" s="23"/>
      <c r="K278" s="14"/>
    </row>
    <row r="279" spans="1:11" s="7" customFormat="1" ht="16.5" x14ac:dyDescent="0.3">
      <c r="A279"/>
      <c r="B279" s="20">
        <f>IF(G279&lt;&gt;"",1+MAX($A$6:B278),"")</f>
        <v>162</v>
      </c>
      <c r="D279" s="5" t="s">
        <v>104</v>
      </c>
      <c r="E279" s="8">
        <v>3</v>
      </c>
      <c r="F279" s="9">
        <v>0</v>
      </c>
      <c r="G279" s="8">
        <f t="shared" ref="G279:G291" si="87">E279*(1+F279)</f>
        <v>3</v>
      </c>
      <c r="H279" s="28" t="s">
        <v>32</v>
      </c>
      <c r="I279" s="23"/>
      <c r="J279" s="23"/>
      <c r="K279" s="14">
        <f t="shared" ref="K279:K291" si="88">G279*(I279+J279)</f>
        <v>0</v>
      </c>
    </row>
    <row r="280" spans="1:11" s="7" customFormat="1" ht="16.5" x14ac:dyDescent="0.3">
      <c r="A280"/>
      <c r="B280" s="20">
        <f>IF(G280&lt;&gt;"",1+MAX($A$6:B279),"")</f>
        <v>163</v>
      </c>
      <c r="D280" s="5" t="s">
        <v>105</v>
      </c>
      <c r="E280" s="8">
        <v>17</v>
      </c>
      <c r="F280" s="9">
        <v>0</v>
      </c>
      <c r="G280" s="8">
        <f t="shared" si="87"/>
        <v>17</v>
      </c>
      <c r="H280" s="28" t="s">
        <v>32</v>
      </c>
      <c r="I280" s="23"/>
      <c r="J280" s="23"/>
      <c r="K280" s="14">
        <f t="shared" si="88"/>
        <v>0</v>
      </c>
    </row>
    <row r="281" spans="1:11" s="7" customFormat="1" ht="16.5" x14ac:dyDescent="0.3">
      <c r="A281"/>
      <c r="B281" s="20">
        <f>IF(G281&lt;&gt;"",1+MAX($A$6:B280),"")</f>
        <v>164</v>
      </c>
      <c r="D281" s="5" t="s">
        <v>106</v>
      </c>
      <c r="E281" s="8">
        <v>7</v>
      </c>
      <c r="F281" s="9">
        <v>0</v>
      </c>
      <c r="G281" s="8">
        <f t="shared" si="87"/>
        <v>7</v>
      </c>
      <c r="H281" s="28" t="s">
        <v>32</v>
      </c>
      <c r="I281" s="23"/>
      <c r="J281" s="23"/>
      <c r="K281" s="14">
        <f t="shared" si="88"/>
        <v>0</v>
      </c>
    </row>
    <row r="282" spans="1:11" s="7" customFormat="1" ht="16.5" x14ac:dyDescent="0.3">
      <c r="A282"/>
      <c r="B282" s="20">
        <f>IF(G282&lt;&gt;"",1+MAX($A$6:B281),"")</f>
        <v>165</v>
      </c>
      <c r="D282" s="5" t="s">
        <v>107</v>
      </c>
      <c r="E282" s="8">
        <v>51</v>
      </c>
      <c r="F282" s="9">
        <v>0</v>
      </c>
      <c r="G282" s="8">
        <f t="shared" si="87"/>
        <v>51</v>
      </c>
      <c r="H282" s="28" t="s">
        <v>32</v>
      </c>
      <c r="I282" s="23"/>
      <c r="J282" s="23"/>
      <c r="K282" s="14">
        <f t="shared" si="88"/>
        <v>0</v>
      </c>
    </row>
    <row r="283" spans="1:11" s="7" customFormat="1" ht="16.5" x14ac:dyDescent="0.3">
      <c r="A283"/>
      <c r="B283" s="20">
        <f>IF(G283&lt;&gt;"",1+MAX($A$6:B282),"")</f>
        <v>166</v>
      </c>
      <c r="D283" s="5" t="s">
        <v>108</v>
      </c>
      <c r="E283" s="8">
        <v>20</v>
      </c>
      <c r="F283" s="9">
        <v>0</v>
      </c>
      <c r="G283" s="8">
        <f t="shared" si="87"/>
        <v>20</v>
      </c>
      <c r="H283" s="28" t="s">
        <v>32</v>
      </c>
      <c r="I283" s="23"/>
      <c r="J283" s="23"/>
      <c r="K283" s="14">
        <f t="shared" si="88"/>
        <v>0</v>
      </c>
    </row>
    <row r="284" spans="1:11" s="7" customFormat="1" ht="16.5" x14ac:dyDescent="0.3">
      <c r="A284"/>
      <c r="B284" s="20">
        <f>IF(G284&lt;&gt;"",1+MAX($A$6:B283),"")</f>
        <v>167</v>
      </c>
      <c r="D284" s="5" t="s">
        <v>109</v>
      </c>
      <c r="E284" s="8">
        <v>47</v>
      </c>
      <c r="F284" s="9">
        <v>0</v>
      </c>
      <c r="G284" s="8">
        <f t="shared" si="87"/>
        <v>47</v>
      </c>
      <c r="H284" s="28" t="s">
        <v>32</v>
      </c>
      <c r="I284" s="23"/>
      <c r="J284" s="23"/>
      <c r="K284" s="14">
        <f t="shared" si="88"/>
        <v>0</v>
      </c>
    </row>
    <row r="285" spans="1:11" s="7" customFormat="1" ht="16.5" x14ac:dyDescent="0.3">
      <c r="A285"/>
      <c r="B285" s="20">
        <f>IF(G285&lt;&gt;"",1+MAX($A$6:B284),"")</f>
        <v>168</v>
      </c>
      <c r="D285" s="5" t="s">
        <v>110</v>
      </c>
      <c r="E285" s="8">
        <v>7</v>
      </c>
      <c r="F285" s="9">
        <v>0</v>
      </c>
      <c r="G285" s="8">
        <f t="shared" si="87"/>
        <v>7</v>
      </c>
      <c r="H285" s="28" t="s">
        <v>32</v>
      </c>
      <c r="I285" s="23"/>
      <c r="J285" s="23"/>
      <c r="K285" s="14">
        <f t="shared" si="88"/>
        <v>0</v>
      </c>
    </row>
    <row r="286" spans="1:11" s="7" customFormat="1" ht="16.5" x14ac:dyDescent="0.3">
      <c r="A286"/>
      <c r="B286" s="20">
        <f>IF(G286&lt;&gt;"",1+MAX($A$6:B285),"")</f>
        <v>169</v>
      </c>
      <c r="D286" s="5" t="s">
        <v>111</v>
      </c>
      <c r="E286" s="8">
        <v>12</v>
      </c>
      <c r="F286" s="9">
        <v>0</v>
      </c>
      <c r="G286" s="8">
        <f t="shared" si="87"/>
        <v>12</v>
      </c>
      <c r="H286" s="28" t="s">
        <v>32</v>
      </c>
      <c r="I286" s="23"/>
      <c r="J286" s="23"/>
      <c r="K286" s="14">
        <f t="shared" si="88"/>
        <v>0</v>
      </c>
    </row>
    <row r="287" spans="1:11" s="7" customFormat="1" ht="16.5" x14ac:dyDescent="0.3">
      <c r="A287"/>
      <c r="B287" s="20">
        <f>IF(G287&lt;&gt;"",1+MAX($A$6:B286),"")</f>
        <v>170</v>
      </c>
      <c r="D287" s="5" t="s">
        <v>112</v>
      </c>
      <c r="E287" s="8">
        <v>17</v>
      </c>
      <c r="F287" s="9">
        <v>0</v>
      </c>
      <c r="G287" s="8">
        <f t="shared" si="87"/>
        <v>17</v>
      </c>
      <c r="H287" s="28" t="s">
        <v>32</v>
      </c>
      <c r="I287" s="23"/>
      <c r="J287" s="23"/>
      <c r="K287" s="14">
        <f t="shared" si="88"/>
        <v>0</v>
      </c>
    </row>
    <row r="288" spans="1:11" s="7" customFormat="1" ht="16.5" x14ac:dyDescent="0.3">
      <c r="A288"/>
      <c r="B288" s="20">
        <f>IF(G288&lt;&gt;"",1+MAX($A$6:B287),"")</f>
        <v>171</v>
      </c>
      <c r="D288" s="5" t="s">
        <v>113</v>
      </c>
      <c r="E288" s="8">
        <v>4</v>
      </c>
      <c r="F288" s="9">
        <v>0</v>
      </c>
      <c r="G288" s="8">
        <f t="shared" si="87"/>
        <v>4</v>
      </c>
      <c r="H288" s="28" t="s">
        <v>32</v>
      </c>
      <c r="I288" s="23"/>
      <c r="J288" s="23"/>
      <c r="K288" s="14">
        <f t="shared" si="88"/>
        <v>0</v>
      </c>
    </row>
    <row r="289" spans="1:11" s="7" customFormat="1" ht="16.5" x14ac:dyDescent="0.3">
      <c r="A289"/>
      <c r="B289" s="20">
        <f>IF(G289&lt;&gt;"",1+MAX($A$6:B288),"")</f>
        <v>172</v>
      </c>
      <c r="D289" s="5" t="s">
        <v>114</v>
      </c>
      <c r="E289" s="8">
        <v>1</v>
      </c>
      <c r="F289" s="9">
        <v>0</v>
      </c>
      <c r="G289" s="8">
        <f t="shared" si="87"/>
        <v>1</v>
      </c>
      <c r="H289" s="28" t="s">
        <v>32</v>
      </c>
      <c r="I289" s="23"/>
      <c r="J289" s="23"/>
      <c r="K289" s="14">
        <f t="shared" si="88"/>
        <v>0</v>
      </c>
    </row>
    <row r="290" spans="1:11" s="7" customFormat="1" ht="16.5" x14ac:dyDescent="0.3">
      <c r="A290"/>
      <c r="B290" s="20">
        <f>IF(G290&lt;&gt;"",1+MAX($A$6:B289),"")</f>
        <v>173</v>
      </c>
      <c r="D290" s="5" t="s">
        <v>115</v>
      </c>
      <c r="E290" s="8">
        <v>2</v>
      </c>
      <c r="F290" s="9">
        <v>0</v>
      </c>
      <c r="G290" s="8">
        <f t="shared" si="87"/>
        <v>2</v>
      </c>
      <c r="H290" s="28" t="s">
        <v>32</v>
      </c>
      <c r="I290" s="23"/>
      <c r="J290" s="23"/>
      <c r="K290" s="14">
        <f t="shared" si="88"/>
        <v>0</v>
      </c>
    </row>
    <row r="291" spans="1:11" s="7" customFormat="1" ht="16.5" x14ac:dyDescent="0.3">
      <c r="A291"/>
      <c r="B291" s="20">
        <f>IF(G291&lt;&gt;"",1+MAX($A$6:B290),"")</f>
        <v>174</v>
      </c>
      <c r="D291" s="5" t="s">
        <v>116</v>
      </c>
      <c r="E291" s="8">
        <v>1</v>
      </c>
      <c r="F291" s="9">
        <v>0</v>
      </c>
      <c r="G291" s="8">
        <f t="shared" si="87"/>
        <v>1</v>
      </c>
      <c r="H291" s="28" t="s">
        <v>32</v>
      </c>
      <c r="I291" s="23"/>
      <c r="J291" s="23"/>
      <c r="K291" s="14">
        <f t="shared" si="88"/>
        <v>0</v>
      </c>
    </row>
    <row r="292" spans="1:11" s="7" customFormat="1" ht="16.5" x14ac:dyDescent="0.3">
      <c r="A292"/>
      <c r="B292" s="20" t="str">
        <f>IF(G292&lt;&gt;"",1+MAX($A$6:B291),"")</f>
        <v/>
      </c>
      <c r="D292" s="5"/>
      <c r="E292" s="8"/>
      <c r="F292" s="9"/>
      <c r="G292" s="8"/>
      <c r="H292" s="28"/>
      <c r="I292" s="23"/>
      <c r="J292" s="23"/>
      <c r="K292" s="14"/>
    </row>
    <row r="293" spans="1:11" s="7" customFormat="1" ht="16.5" x14ac:dyDescent="0.3">
      <c r="A293"/>
      <c r="B293" s="20" t="str">
        <f>IF(G293&lt;&gt;"",1+MAX($A$6:B292),"")</f>
        <v/>
      </c>
      <c r="D293" s="22" t="s">
        <v>132</v>
      </c>
      <c r="E293" s="8"/>
      <c r="F293" s="9"/>
      <c r="G293" s="8"/>
      <c r="H293" s="28"/>
      <c r="I293" s="23"/>
      <c r="J293" s="23"/>
      <c r="K293" s="14"/>
    </row>
    <row r="294" spans="1:11" s="7" customFormat="1" ht="16.5" x14ac:dyDescent="0.3">
      <c r="A294"/>
      <c r="B294" s="20">
        <f>IF(G294&lt;&gt;"",1+MAX($A$6:B293),"")</f>
        <v>175</v>
      </c>
      <c r="D294" s="5" t="s">
        <v>133</v>
      </c>
      <c r="E294" s="8">
        <v>37</v>
      </c>
      <c r="F294" s="9">
        <v>0</v>
      </c>
      <c r="G294" s="8">
        <f t="shared" ref="G294" si="89">E294*(1+F294)</f>
        <v>37</v>
      </c>
      <c r="H294" s="28" t="s">
        <v>32</v>
      </c>
      <c r="I294" s="23"/>
      <c r="J294" s="23"/>
      <c r="K294" s="14">
        <f t="shared" ref="K294" si="90">G294*(I294+J294)</f>
        <v>0</v>
      </c>
    </row>
    <row r="295" spans="1:11" s="7" customFormat="1" ht="16.5" x14ac:dyDescent="0.3">
      <c r="A295"/>
      <c r="B295" s="20" t="str">
        <f>IF(G295&lt;&gt;"",1+MAX($A$6:B294),"")</f>
        <v/>
      </c>
      <c r="D295" s="5"/>
      <c r="E295" s="8"/>
      <c r="F295" s="9"/>
      <c r="G295" s="8"/>
      <c r="H295" s="28"/>
      <c r="I295" s="23"/>
      <c r="J295" s="23"/>
      <c r="K295" s="14"/>
    </row>
    <row r="296" spans="1:11" s="7" customFormat="1" ht="16.5" x14ac:dyDescent="0.3">
      <c r="A296"/>
      <c r="B296" s="20" t="str">
        <f>IF(G296&lt;&gt;"",1+MAX($A$6:B295),"")</f>
        <v/>
      </c>
      <c r="D296" s="22" t="s">
        <v>134</v>
      </c>
      <c r="E296" s="8"/>
      <c r="F296" s="9"/>
      <c r="G296" s="8"/>
      <c r="H296" s="28"/>
      <c r="I296" s="23"/>
      <c r="J296" s="23"/>
      <c r="K296" s="14"/>
    </row>
    <row r="297" spans="1:11" s="7" customFormat="1" ht="16.5" x14ac:dyDescent="0.3">
      <c r="A297"/>
      <c r="B297" s="20">
        <f>IF(G297&lt;&gt;"",1+MAX($A$6:B296),"")</f>
        <v>176</v>
      </c>
      <c r="D297" s="5" t="s">
        <v>135</v>
      </c>
      <c r="E297" s="8">
        <v>136.94999999999999</v>
      </c>
      <c r="F297" s="9">
        <v>0.1</v>
      </c>
      <c r="G297" s="8">
        <f t="shared" ref="G297:G298" si="91">E297*(1+F297)</f>
        <v>150.64500000000001</v>
      </c>
      <c r="H297" s="28" t="s">
        <v>31</v>
      </c>
      <c r="I297" s="23"/>
      <c r="J297" s="23"/>
      <c r="K297" s="14">
        <f t="shared" ref="K297:K298" si="92">G297*(I297+J297)</f>
        <v>0</v>
      </c>
    </row>
    <row r="298" spans="1:11" s="7" customFormat="1" ht="24" x14ac:dyDescent="0.3">
      <c r="A298"/>
      <c r="B298" s="20">
        <f>IF(G298&lt;&gt;"",1+MAX($A$6:B297),"")</f>
        <v>177</v>
      </c>
      <c r="D298" s="5" t="s">
        <v>136</v>
      </c>
      <c r="E298" s="8">
        <v>1</v>
      </c>
      <c r="F298" s="9">
        <v>0</v>
      </c>
      <c r="G298" s="8">
        <f t="shared" si="91"/>
        <v>1</v>
      </c>
      <c r="H298" s="28" t="s">
        <v>32</v>
      </c>
      <c r="I298" s="23"/>
      <c r="J298" s="23"/>
      <c r="K298" s="14">
        <f t="shared" si="92"/>
        <v>0</v>
      </c>
    </row>
    <row r="299" spans="1:11" s="7" customFormat="1" ht="16.5" x14ac:dyDescent="0.3">
      <c r="A299"/>
      <c r="B299" s="20" t="str">
        <f>IF(G299&lt;&gt;"",1+MAX($A$6:B298),"")</f>
        <v/>
      </c>
      <c r="D299" s="5"/>
      <c r="E299" s="8"/>
      <c r="F299" s="9"/>
      <c r="G299" s="8"/>
      <c r="H299" s="28"/>
      <c r="I299" s="23"/>
      <c r="J299" s="23"/>
      <c r="K299" s="14"/>
    </row>
    <row r="300" spans="1:11" s="7" customFormat="1" ht="16.5" x14ac:dyDescent="0.3">
      <c r="A300"/>
      <c r="B300" s="20" t="str">
        <f>IF(G300&lt;&gt;"",1+MAX($A$6:B299),"")</f>
        <v/>
      </c>
      <c r="D300" s="22" t="s">
        <v>137</v>
      </c>
      <c r="E300" s="8"/>
      <c r="F300" s="9"/>
      <c r="G300" s="8"/>
      <c r="H300" s="28"/>
      <c r="I300" s="23"/>
      <c r="J300" s="23"/>
      <c r="K300" s="14"/>
    </row>
    <row r="301" spans="1:11" s="7" customFormat="1" ht="16.5" x14ac:dyDescent="0.3">
      <c r="A301"/>
      <c r="B301" s="20">
        <f>IF(G301&lt;&gt;"",1+MAX($A$6:B300),"")</f>
        <v>178</v>
      </c>
      <c r="D301" s="5" t="s">
        <v>138</v>
      </c>
      <c r="E301" s="8">
        <v>1</v>
      </c>
      <c r="F301" s="9">
        <v>0</v>
      </c>
      <c r="G301" s="8">
        <f t="shared" ref="G301:G311" si="93">E301*(1+F301)</f>
        <v>1</v>
      </c>
      <c r="H301" s="28" t="s">
        <v>32</v>
      </c>
      <c r="I301" s="23"/>
      <c r="J301" s="23"/>
      <c r="K301" s="14">
        <f t="shared" ref="K301:K311" si="94">G301*(I301+J301)</f>
        <v>0</v>
      </c>
    </row>
    <row r="302" spans="1:11" s="7" customFormat="1" ht="24" x14ac:dyDescent="0.3">
      <c r="A302"/>
      <c r="B302" s="20">
        <f>IF(G302&lt;&gt;"",1+MAX($A$6:B301),"")</f>
        <v>179</v>
      </c>
      <c r="D302" s="5" t="s">
        <v>139</v>
      </c>
      <c r="E302" s="8">
        <v>2</v>
      </c>
      <c r="F302" s="9">
        <v>0</v>
      </c>
      <c r="G302" s="8">
        <f t="shared" si="93"/>
        <v>2</v>
      </c>
      <c r="H302" s="28" t="s">
        <v>32</v>
      </c>
      <c r="I302" s="23"/>
      <c r="J302" s="23"/>
      <c r="K302" s="14">
        <f t="shared" si="94"/>
        <v>0</v>
      </c>
    </row>
    <row r="303" spans="1:11" s="7" customFormat="1" ht="24" x14ac:dyDescent="0.3">
      <c r="A303"/>
      <c r="B303" s="20">
        <f>IF(G303&lt;&gt;"",1+MAX($A$6:B302),"")</f>
        <v>180</v>
      </c>
      <c r="D303" s="5" t="s">
        <v>140</v>
      </c>
      <c r="E303" s="8">
        <v>1</v>
      </c>
      <c r="F303" s="9">
        <v>0</v>
      </c>
      <c r="G303" s="8">
        <f t="shared" si="93"/>
        <v>1</v>
      </c>
      <c r="H303" s="28" t="s">
        <v>32</v>
      </c>
      <c r="I303" s="23"/>
      <c r="J303" s="23"/>
      <c r="K303" s="14">
        <f t="shared" si="94"/>
        <v>0</v>
      </c>
    </row>
    <row r="304" spans="1:11" s="7" customFormat="1" ht="16.5" x14ac:dyDescent="0.3">
      <c r="A304"/>
      <c r="B304" s="20">
        <f>IF(G304&lt;&gt;"",1+MAX($A$6:B303),"")</f>
        <v>181</v>
      </c>
      <c r="D304" s="5" t="s">
        <v>141</v>
      </c>
      <c r="E304" s="8">
        <v>2</v>
      </c>
      <c r="F304" s="9">
        <v>0</v>
      </c>
      <c r="G304" s="8">
        <f t="shared" si="93"/>
        <v>2</v>
      </c>
      <c r="H304" s="28" t="s">
        <v>32</v>
      </c>
      <c r="I304" s="23"/>
      <c r="J304" s="23"/>
      <c r="K304" s="14">
        <f t="shared" si="94"/>
        <v>0</v>
      </c>
    </row>
    <row r="305" spans="1:80" s="7" customFormat="1" ht="16.5" x14ac:dyDescent="0.3">
      <c r="A305"/>
      <c r="B305" s="20">
        <f>IF(G305&lt;&gt;"",1+MAX($A$6:B304),"")</f>
        <v>182</v>
      </c>
      <c r="D305" s="5" t="s">
        <v>142</v>
      </c>
      <c r="E305" s="8">
        <v>2</v>
      </c>
      <c r="F305" s="9">
        <v>0</v>
      </c>
      <c r="G305" s="8">
        <f t="shared" si="93"/>
        <v>2</v>
      </c>
      <c r="H305" s="28" t="s">
        <v>32</v>
      </c>
      <c r="I305" s="23"/>
      <c r="J305" s="23"/>
      <c r="K305" s="14">
        <f t="shared" si="94"/>
        <v>0</v>
      </c>
    </row>
    <row r="306" spans="1:80" s="7" customFormat="1" ht="16.5" x14ac:dyDescent="0.3">
      <c r="A306"/>
      <c r="B306" s="20">
        <f>IF(G306&lt;&gt;"",1+MAX($A$6:B305),"")</f>
        <v>183</v>
      </c>
      <c r="D306" s="5" t="s">
        <v>143</v>
      </c>
      <c r="E306" s="8">
        <v>1</v>
      </c>
      <c r="F306" s="9">
        <v>0</v>
      </c>
      <c r="G306" s="8">
        <f t="shared" si="93"/>
        <v>1</v>
      </c>
      <c r="H306" s="28" t="s">
        <v>32</v>
      </c>
      <c r="I306" s="23"/>
      <c r="J306" s="23"/>
      <c r="K306" s="14">
        <f t="shared" si="94"/>
        <v>0</v>
      </c>
    </row>
    <row r="307" spans="1:80" s="7" customFormat="1" ht="16.5" x14ac:dyDescent="0.3">
      <c r="A307"/>
      <c r="B307" s="20">
        <f>IF(G307&lt;&gt;"",1+MAX($A$6:B306),"")</f>
        <v>184</v>
      </c>
      <c r="D307" s="5" t="s">
        <v>144</v>
      </c>
      <c r="E307" s="8">
        <v>1</v>
      </c>
      <c r="F307" s="9">
        <v>0</v>
      </c>
      <c r="G307" s="8">
        <f t="shared" si="93"/>
        <v>1</v>
      </c>
      <c r="H307" s="28" t="s">
        <v>32</v>
      </c>
      <c r="I307" s="23"/>
      <c r="J307" s="23"/>
      <c r="K307" s="14">
        <f t="shared" si="94"/>
        <v>0</v>
      </c>
    </row>
    <row r="308" spans="1:80" s="7" customFormat="1" ht="16.5" x14ac:dyDescent="0.3">
      <c r="A308"/>
      <c r="B308" s="20">
        <f>IF(G308&lt;&gt;"",1+MAX($A$6:B307),"")</f>
        <v>185</v>
      </c>
      <c r="D308" s="5" t="s">
        <v>145</v>
      </c>
      <c r="E308" s="8">
        <v>1</v>
      </c>
      <c r="F308" s="9">
        <v>0</v>
      </c>
      <c r="G308" s="8">
        <f t="shared" si="93"/>
        <v>1</v>
      </c>
      <c r="H308" s="28" t="s">
        <v>32</v>
      </c>
      <c r="I308" s="23"/>
      <c r="J308" s="23"/>
      <c r="K308" s="14">
        <f t="shared" si="94"/>
        <v>0</v>
      </c>
    </row>
    <row r="309" spans="1:80" s="7" customFormat="1" ht="16.5" x14ac:dyDescent="0.3">
      <c r="A309"/>
      <c r="B309" s="20">
        <f>IF(G309&lt;&gt;"",1+MAX($A$6:B308),"")</f>
        <v>186</v>
      </c>
      <c r="D309" s="5" t="s">
        <v>146</v>
      </c>
      <c r="E309" s="8">
        <v>1</v>
      </c>
      <c r="F309" s="9">
        <v>0</v>
      </c>
      <c r="G309" s="8">
        <f t="shared" si="93"/>
        <v>1</v>
      </c>
      <c r="H309" s="28" t="s">
        <v>32</v>
      </c>
      <c r="I309" s="23"/>
      <c r="J309" s="23"/>
      <c r="K309" s="14">
        <f t="shared" si="94"/>
        <v>0</v>
      </c>
    </row>
    <row r="310" spans="1:80" s="7" customFormat="1" ht="16.5" x14ac:dyDescent="0.3">
      <c r="A310"/>
      <c r="B310" s="20">
        <f>IF(G310&lt;&gt;"",1+MAX($A$6:B309),"")</f>
        <v>187</v>
      </c>
      <c r="D310" s="5" t="s">
        <v>147</v>
      </c>
      <c r="E310" s="8">
        <v>1</v>
      </c>
      <c r="F310" s="9">
        <v>0</v>
      </c>
      <c r="G310" s="8">
        <f t="shared" si="93"/>
        <v>1</v>
      </c>
      <c r="H310" s="28" t="s">
        <v>32</v>
      </c>
      <c r="I310" s="23"/>
      <c r="J310" s="23"/>
      <c r="K310" s="14">
        <f t="shared" si="94"/>
        <v>0</v>
      </c>
    </row>
    <row r="311" spans="1:80" s="7" customFormat="1" ht="16.5" x14ac:dyDescent="0.3">
      <c r="A311"/>
      <c r="B311" s="20">
        <f>IF(G311&lt;&gt;"",1+MAX($A$6:B310),"")</f>
        <v>188</v>
      </c>
      <c r="D311" s="5" t="s">
        <v>148</v>
      </c>
      <c r="E311" s="8">
        <v>1</v>
      </c>
      <c r="F311" s="9">
        <v>0</v>
      </c>
      <c r="G311" s="8">
        <f t="shared" si="93"/>
        <v>1</v>
      </c>
      <c r="H311" s="28" t="s">
        <v>32</v>
      </c>
      <c r="I311" s="23"/>
      <c r="J311" s="23"/>
      <c r="K311" s="14">
        <f t="shared" si="94"/>
        <v>0</v>
      </c>
    </row>
    <row r="312" spans="1:80" s="7" customFormat="1" ht="16.5" x14ac:dyDescent="0.3">
      <c r="A312"/>
      <c r="B312" s="20" t="str">
        <f>IF(G312&lt;&gt;"",1+MAX($A$6:B311),"")</f>
        <v/>
      </c>
      <c r="D312" s="5"/>
      <c r="E312" s="8"/>
      <c r="F312" s="9"/>
      <c r="G312" s="8"/>
      <c r="H312" s="28"/>
      <c r="I312" s="23"/>
      <c r="J312" s="23"/>
      <c r="K312" s="14"/>
    </row>
    <row r="313" spans="1:80" s="7" customFormat="1" ht="16.5" x14ac:dyDescent="0.3">
      <c r="A313"/>
      <c r="B313" s="20" t="str">
        <f>IF(G313&lt;&gt;"",1+MAX($A$6:B312),"")</f>
        <v/>
      </c>
      <c r="D313" s="22" t="s">
        <v>76</v>
      </c>
      <c r="E313" s="8"/>
      <c r="F313" s="9"/>
      <c r="G313" s="8"/>
      <c r="H313" s="28"/>
      <c r="I313" s="23"/>
      <c r="J313" s="23"/>
      <c r="K313" s="14"/>
    </row>
    <row r="314" spans="1:80" s="7" customFormat="1" ht="16.5" x14ac:dyDescent="0.3">
      <c r="A314"/>
      <c r="B314" s="20">
        <f>IF(G314&lt;&gt;"",1+MAX($A$6:B313),"")</f>
        <v>189</v>
      </c>
      <c r="D314" s="5" t="s">
        <v>77</v>
      </c>
      <c r="E314" s="8">
        <v>94.2</v>
      </c>
      <c r="F314" s="9">
        <v>0.1</v>
      </c>
      <c r="G314" s="8">
        <f t="shared" ref="G314:G315" si="95">E314*(1+F314)</f>
        <v>103.62</v>
      </c>
      <c r="H314" s="28" t="s">
        <v>31</v>
      </c>
      <c r="I314" s="23"/>
      <c r="J314" s="23"/>
      <c r="K314" s="14">
        <f t="shared" ref="K314:K315" si="96">G314*(I314+J314)</f>
        <v>0</v>
      </c>
    </row>
    <row r="315" spans="1:80" s="7" customFormat="1" ht="16.5" x14ac:dyDescent="0.3">
      <c r="A315"/>
      <c r="B315" s="20">
        <f>IF(G315&lt;&gt;"",1+MAX($A$6:B314),"")</f>
        <v>190</v>
      </c>
      <c r="D315" s="5" t="s">
        <v>78</v>
      </c>
      <c r="E315" s="8">
        <v>7.93</v>
      </c>
      <c r="F315" s="9">
        <v>0.1</v>
      </c>
      <c r="G315" s="8">
        <f t="shared" si="95"/>
        <v>8.7230000000000008</v>
      </c>
      <c r="H315" s="28" t="s">
        <v>31</v>
      </c>
      <c r="I315" s="23"/>
      <c r="J315" s="23"/>
      <c r="K315" s="14">
        <f t="shared" si="96"/>
        <v>0</v>
      </c>
    </row>
    <row r="316" spans="1:80" s="7" customFormat="1" ht="16.5" x14ac:dyDescent="0.3">
      <c r="A316"/>
      <c r="B316" s="20" t="str">
        <f>IF(G316&lt;&gt;"",1+MAX($A$6:B315),"")</f>
        <v/>
      </c>
      <c r="D316" s="5"/>
      <c r="E316" s="8"/>
      <c r="F316" s="9"/>
      <c r="G316" s="8"/>
      <c r="H316" s="25"/>
      <c r="I316" s="23"/>
      <c r="J316" s="23"/>
      <c r="K316" s="14"/>
      <c r="M316" s="23"/>
    </row>
    <row r="317" spans="1:80" ht="16.5" x14ac:dyDescent="0.3">
      <c r="B317" s="31"/>
      <c r="C317" s="31"/>
      <c r="D317" s="34" t="s">
        <v>18</v>
      </c>
      <c r="E317" s="31"/>
      <c r="F317" s="31"/>
      <c r="G317" s="31"/>
      <c r="H317" s="31"/>
      <c r="I317" s="31"/>
      <c r="J317" s="31"/>
      <c r="K317" s="31"/>
      <c r="L317" s="37">
        <f>SUM(K83:K316)</f>
        <v>0</v>
      </c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</row>
    <row r="318" spans="1:80" ht="16.5" x14ac:dyDescent="0.3">
      <c r="B318" s="31"/>
      <c r="C318" s="31"/>
      <c r="D318" s="34"/>
      <c r="E318" s="31"/>
      <c r="F318" s="31"/>
      <c r="G318" s="31"/>
      <c r="H318" s="31"/>
      <c r="I318" s="31"/>
      <c r="J318" s="31"/>
      <c r="K318" s="31"/>
      <c r="L318" s="3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</row>
    <row r="319" spans="1:80" s="7" customFormat="1" ht="16.5" x14ac:dyDescent="0.3">
      <c r="A319"/>
      <c r="B319" s="20"/>
      <c r="D319" s="5"/>
      <c r="E319" s="8"/>
      <c r="F319" s="9"/>
      <c r="G319" s="8"/>
      <c r="H319" s="25"/>
      <c r="I319" s="25"/>
      <c r="J319" s="25"/>
      <c r="K319" s="14"/>
    </row>
    <row r="320" spans="1:80" s="7" customFormat="1" ht="16.5" x14ac:dyDescent="0.3">
      <c r="A320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</row>
    <row r="321" spans="2:80" ht="16.5" x14ac:dyDescent="0.3">
      <c r="B321" s="32" t="s">
        <v>19</v>
      </c>
      <c r="C321" s="32"/>
      <c r="D321" s="4"/>
      <c r="E321" s="12"/>
      <c r="F321" s="4"/>
      <c r="G321" s="4"/>
      <c r="H321" s="4"/>
      <c r="I321" s="4"/>
      <c r="J321" s="4"/>
      <c r="K321" s="4"/>
      <c r="L321" s="24">
        <f>SUM(L11:L319)</f>
        <v>0</v>
      </c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</row>
    <row r="322" spans="2:80" ht="16.5" x14ac:dyDescent="0.3">
      <c r="B322" s="32" t="s">
        <v>20</v>
      </c>
      <c r="C322" s="32"/>
      <c r="D322" s="4"/>
      <c r="E322" s="13">
        <v>7.0000000000000007E-2</v>
      </c>
      <c r="F322" s="4"/>
      <c r="G322" s="4"/>
      <c r="H322" s="4"/>
      <c r="I322" s="4"/>
      <c r="J322" s="4"/>
      <c r="K322" s="4"/>
      <c r="L322" s="24">
        <f>L321*E322</f>
        <v>0</v>
      </c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</row>
    <row r="323" spans="2:80" ht="16.5" x14ac:dyDescent="0.3">
      <c r="B323" s="32" t="s">
        <v>21</v>
      </c>
      <c r="C323" s="32"/>
      <c r="D323" s="4"/>
      <c r="E323" s="13">
        <v>0.04</v>
      </c>
      <c r="F323" s="4"/>
      <c r="G323" s="4"/>
      <c r="H323" s="4"/>
      <c r="I323" s="4"/>
      <c r="J323" s="4"/>
      <c r="K323" s="4"/>
      <c r="L323" s="24">
        <f>L321*E323</f>
        <v>0</v>
      </c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</row>
    <row r="324" spans="2:80" ht="16.5" x14ac:dyDescent="0.3">
      <c r="B324" s="32" t="s">
        <v>25</v>
      </c>
      <c r="C324" s="32"/>
      <c r="D324" s="4"/>
      <c r="E324" s="13">
        <v>0.1</v>
      </c>
      <c r="F324" s="4"/>
      <c r="G324" s="4"/>
      <c r="H324" s="4"/>
      <c r="I324" s="4"/>
      <c r="J324" s="4"/>
      <c r="K324" s="4"/>
      <c r="L324" s="24">
        <f>(L321*E324)</f>
        <v>0</v>
      </c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</row>
    <row r="325" spans="2:80" ht="16.5" x14ac:dyDescent="0.3">
      <c r="B325" s="32" t="s">
        <v>22</v>
      </c>
      <c r="C325" s="32"/>
      <c r="D325" s="4"/>
      <c r="E325" s="13">
        <v>0.04</v>
      </c>
      <c r="F325" s="4"/>
      <c r="G325" s="4"/>
      <c r="H325" s="4"/>
      <c r="I325" s="4"/>
      <c r="J325" s="4"/>
      <c r="K325" s="4"/>
      <c r="L325" s="24">
        <f>L321*E325</f>
        <v>0</v>
      </c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</row>
    <row r="326" spans="2:80" ht="16.5" x14ac:dyDescent="0.3">
      <c r="B326" s="32" t="s">
        <v>23</v>
      </c>
      <c r="C326" s="32"/>
      <c r="D326" s="4"/>
      <c r="E326" s="12"/>
      <c r="F326" s="4"/>
      <c r="G326" s="4"/>
      <c r="H326" s="4"/>
      <c r="I326" s="4"/>
      <c r="J326" s="4"/>
      <c r="K326" s="4"/>
      <c r="L326" s="24">
        <f>SUM(L321:L325)</f>
        <v>0</v>
      </c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</row>
  </sheetData>
  <mergeCells count="39">
    <mergeCell ref="E78:K79"/>
    <mergeCell ref="L78:L79"/>
    <mergeCell ref="B325:C325"/>
    <mergeCell ref="B326:C326"/>
    <mergeCell ref="B3:D4"/>
    <mergeCell ref="B5:D6"/>
    <mergeCell ref="B9:C10"/>
    <mergeCell ref="D9:L10"/>
    <mergeCell ref="D21:D22"/>
    <mergeCell ref="L21:L22"/>
    <mergeCell ref="E21:K22"/>
    <mergeCell ref="B21:C22"/>
    <mergeCell ref="B24:C25"/>
    <mergeCell ref="D24:L25"/>
    <mergeCell ref="L317:L318"/>
    <mergeCell ref="B35:C36"/>
    <mergeCell ref="D35:D36"/>
    <mergeCell ref="E35:K36"/>
    <mergeCell ref="E2:L2"/>
    <mergeCell ref="E3:L4"/>
    <mergeCell ref="E5:L6"/>
    <mergeCell ref="B2:D2"/>
    <mergeCell ref="A2:A6"/>
    <mergeCell ref="A9:A10"/>
    <mergeCell ref="B324:C324"/>
    <mergeCell ref="B320:L320"/>
    <mergeCell ref="B321:C321"/>
    <mergeCell ref="B322:C322"/>
    <mergeCell ref="B323:C323"/>
    <mergeCell ref="B317:C318"/>
    <mergeCell ref="D317:D318"/>
    <mergeCell ref="E317:K318"/>
    <mergeCell ref="B81:C82"/>
    <mergeCell ref="D81:L82"/>
    <mergeCell ref="L35:L36"/>
    <mergeCell ref="B38:C39"/>
    <mergeCell ref="D38:L39"/>
    <mergeCell ref="B78:C79"/>
    <mergeCell ref="D78:D79"/>
  </mergeCells>
  <pageMargins left="0.7" right="0.7" top="0.75" bottom="0.75" header="0.3" footer="0.3"/>
  <pageSetup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Detailed Takeoff</vt:lpstr>
      <vt:lpstr>'Detailed Takeoff'!Print_Area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Qamar u zman</dc:creator>
  <cp:lastModifiedBy>Fast Estimation (SA)</cp:lastModifiedBy>
  <cp:lastPrinted>2019-07-16T15:35:50Z</cp:lastPrinted>
  <dcterms:created xsi:type="dcterms:W3CDTF">2018-08-02T18:30:31Z</dcterms:created>
  <dcterms:modified xsi:type="dcterms:W3CDTF">2022-02-15T23:11:15Z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